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 jun 2024\C G S\Analisis Razonado - Press Release\1Q2025\Enel Gx\"/>
    </mc:Choice>
  </mc:AlternateContent>
  <xr:revisionPtr revIDLastSave="0" documentId="13_ncr:1_{153E4C4C-F456-4513-8F43-20C8EDEF540A}" xr6:coauthVersionLast="47" xr6:coauthVersionMax="47" xr10:uidLastSave="{00000000-0000-0000-0000-000000000000}"/>
  <bookViews>
    <workbookView xWindow="-108" yWindow="-108" windowWidth="23256" windowHeight="12456" tabRatio="901" activeTab="1" xr2:uid="{00000000-000D-0000-FFFF-FFFF00000000}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7" l="1"/>
  <c r="E12" i="20" l="1"/>
  <c r="D12" i="20"/>
  <c r="E11" i="20"/>
  <c r="D11" i="20"/>
  <c r="D10" i="20"/>
  <c r="E9" i="20"/>
  <c r="D9" i="20"/>
  <c r="D8" i="20"/>
  <c r="E7" i="20"/>
  <c r="D7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<sst xmlns="http://schemas.openxmlformats.org/spreadsheetml/2006/main" count="265" uniqueCount="159">
  <si>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</si>
  <si>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</si>
  <si>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</si>
  <si>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</si>
  <si>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</si>
  <si>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</si>
  <si>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</si>
  <si>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</si>
  <si>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</si>
  <si>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</si>
  <si>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</si>
  <si>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</si>
  <si>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</si>
  <si>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</si>
  <si>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</si>
  <si>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</si>
  <si>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</si>
  <si>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</si>
  <si>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</si>
  <si>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</si>
  <si>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</si>
  <si>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</si>
  <si>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</si>
  <si>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</si>
  <si>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</si>
  <si>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</si>
  <si>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</si>
  <si>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</si>
  <si>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</si>
  <si>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</si>
  <si>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</si>
  <si>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</si>
  <si>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</si>
  <si>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</si>
  <si>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</si>
  <si>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</si>
  <si>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</si>
  <si>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</si>
  <si>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</si>
  <si>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</si>
  <si>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</si>
  <si>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</si>
  <si>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</si>
  <si>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</si>
  <si>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</si>
  <si>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</si>
  <si>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</si>
  <si>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</si>
  <si>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</si>
  <si>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</si>
  <si>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</si>
  <si>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</si>
  <si>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</si>
  <si>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</si>
  <si>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</si>
  <si>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</si>
  <si>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</si>
  <si>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</si>
  <si>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</si>
  <si>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</si>
  <si>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</si>
  <si>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</si>
  <si>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</si>
  <si>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</si>
  <si>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</si>
  <si>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</si>
  <si>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</si>
  <si>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</si>
  <si>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</si>
  <si>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</si>
  <si>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</si>
  <si>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</si>
  <si>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</si>
  <si>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</si>
  <si>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</si>
  <si>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</si>
  <si>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</si>
  <si>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</si>
  <si>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</si>
  <si>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</si>
  <si>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</si>
  <si>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</si>
  <si>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</si>
  <si>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</si>
  <si>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Non Current Assets</t>
  </si>
  <si>
    <t>Total Assets</t>
  </si>
  <si>
    <t>Non Current Liabilities</t>
  </si>
  <si>
    <t>Total Equity</t>
  </si>
  <si>
    <t>Total Liabilities and Equity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</si>
  <si>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</si>
  <si>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</si>
  <si>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</si>
  <si>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</si>
  <si>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</si>
  <si>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</si>
  <si>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</si>
  <si>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</si>
  <si>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</si>
  <si>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</si>
  <si>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</si>
  <si>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</si>
  <si>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</si>
  <si>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</si>
  <si>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</si>
  <si>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</si>
  <si>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</si>
  <si>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</si>
  <si>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</si>
  <si>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</si>
  <si>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</si>
  <si>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</si>
  <si>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</si>
  <si>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Al 30 de junio</t>
  </si>
  <si>
    <t>Variación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</si>
  <si>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</si>
  <si>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</si>
  <si>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</si>
  <si>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</si>
  <si>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</si>
  <si>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</si>
  <si>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</si>
  <si>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</si>
  <si>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</si>
  <si>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</si>
  <si>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</si>
  <si>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</si>
  <si>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</si>
  <si>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</si>
  <si>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</si>
  <si>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</si>
  <si>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</si>
  <si>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</si>
  <si>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</si>
  <si>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</si>
  <si>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ENEL GENERACIÓN CHILE  
GENERATION BY TYPE OF TECHNOLOGY
Cumulative Figures
(in GWh)</t>
  </si>
  <si>
    <t>Financial expenses</t>
  </si>
  <si>
    <t xml:space="preserve">FINANCIAL RESULT </t>
  </si>
  <si>
    <t>FINANCIAL RESULT</t>
  </si>
  <si>
    <t>Attributable to the Shareholders of parent company</t>
  </si>
  <si>
    <t>Dec-24</t>
  </si>
  <si>
    <t>Mar-25</t>
  </si>
  <si>
    <t>Mar-24</t>
  </si>
  <si>
    <t>Q1 2025</t>
  </si>
  <si>
    <t>Q1 2024</t>
  </si>
  <si>
    <t xml:space="preserve">(*) As of March 31, 2025 and March 31, 2024 the average number of paid and subscribed shares was 8,201,754,580. </t>
  </si>
  <si>
    <t>CONSOLIDATED INCOME STATEMENT
(Figures in US$ Million)</t>
  </si>
  <si>
    <t>Cumulative Figures
(Figures in US$ Million)</t>
  </si>
  <si>
    <t>Quarterly Figures
(Figures in US$ million)</t>
  </si>
  <si>
    <t>ENERGY SALES
(Figures in US$ million)</t>
  </si>
  <si>
    <t>NON-OPERATING INCOME
(Figures in US$ million)</t>
  </si>
  <si>
    <t>ASSETS 
(Figures in US$ million)</t>
  </si>
  <si>
    <t>LIABILITIES AND EQUITY
(Figures in US$ million)</t>
  </si>
  <si>
    <t xml:space="preserve">US$ Million </t>
  </si>
  <si>
    <t>NET CASH FLOW
(Figures in US$ million)</t>
  </si>
  <si>
    <t>INFORMATION FOR ASSETS AND EQUIPMENTS 
(Figures in US$ million)</t>
  </si>
  <si>
    <t>December 31, 2024</t>
  </si>
  <si>
    <t>March 31,
2025</t>
  </si>
  <si>
    <t>n/a</t>
  </si>
  <si>
    <t>Earning per share  (US$ /share)  (*)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</si>
</sst>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#,##0\ ;\(#,##0\);&quot;-       &quot;"/>
    <numFmt numFmtId="168" formatCode="#,##0_);[Black]\(#,##0\);&quot;-       &quot;"/>
    <numFmt numFmtId="169" formatCode="0%_);\(0%\)"/>
    <numFmt numFmtId="170" formatCode="_-* #,##0_-;\-* #,##0_-;_-* &quot;-&quot;??_-;_-@_-"/>
    <numFmt numFmtId="171" formatCode="#,##0.00_);[Black]\(#,##0.00\);&quot;-       &quot;"/>
    <numFmt numFmtId="172" formatCode="0.0%"/>
    <numFmt numFmtId="173" formatCode="0.0%_);\(0.0%\)"/>
    <numFmt numFmtId="174" formatCode="#,##0.00_);\(#,##0.00\);&quot;  -  &quot;"/>
    <numFmt numFmtId="175" formatCode="0.0%;\(0.0%\)"/>
    <numFmt numFmtId="176" formatCode="#,##0.00\ ;\(#,##0.00\);&quot;-       &quot;"/>
    <numFmt numFmtId="177" formatCode="_(* #,##0.0_);_(* \(#,##0.0\);_(* &quot;-&quot;??_);_(@_)"/>
    <numFmt numFmtId="178" formatCode="0.0000%"/>
    <numFmt numFmtId="179" formatCode="_(#,##0_);\(#,##0\)"/>
    <numFmt numFmtId="180" formatCode="#,##0;\(#,##0\)"/>
    <numFmt numFmtId="181" formatCode="#,##0;\(#,##0\);\-"/>
    <numFmt numFmtId="182" formatCode="\ #,##0;\(#,##0\);\-"/>
    <numFmt numFmtId="183" formatCode="_-* #,##0.00_-;\-* #,##0.00_-;_-* &quot;-&quot;_-;_-@_-"/>
    <numFmt numFmtId="184" formatCode="0.000"/>
    <numFmt numFmtId="185" formatCode="_(#,##0.00_);\(#,##0.00\)"/>
    <numFmt numFmtId="186" formatCode="#,##0.00;\(#,##0.00\)"/>
    <numFmt numFmtId="187" formatCode="#,##0.000_);[Black]\(#,##0.000\);&quot;-       &quot;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1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Alignment="1">
      <alignment vertical="center" wrapText="1"/>
    </xf>
    <xf numFmtId="0" fontId="14" fillId="4" borderId="0" xfId="21" applyFont="1" applyFill="1" applyAlignment="1">
      <alignment horizontal="center" vertical="center"/>
    </xf>
    <xf numFmtId="170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68" fontId="12" fillId="6" borderId="3" xfId="7" applyNumberFormat="1" applyFont="1" applyFill="1" applyBorder="1" applyAlignment="1">
      <alignment vertical="center"/>
    </xf>
    <xf numFmtId="168" fontId="12" fillId="4" borderId="3" xfId="7" applyNumberFormat="1" applyFont="1" applyFill="1" applyBorder="1" applyAlignment="1">
      <alignment vertical="center"/>
    </xf>
    <xf numFmtId="175" fontId="12" fillId="4" borderId="3" xfId="29" applyNumberFormat="1" applyFont="1" applyFill="1" applyBorder="1" applyAlignment="1">
      <alignment vertical="center"/>
    </xf>
    <xf numFmtId="167" fontId="12" fillId="4" borderId="0" xfId="0" applyNumberFormat="1" applyFont="1" applyFill="1" applyAlignment="1">
      <alignment horizontal="right" vertical="center"/>
    </xf>
    <xf numFmtId="172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2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68" fontId="12" fillId="6" borderId="1" xfId="7" applyNumberFormat="1" applyFont="1" applyFill="1" applyBorder="1" applyAlignment="1">
      <alignment vertical="center"/>
    </xf>
    <xf numFmtId="182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vertical="center"/>
    </xf>
    <xf numFmtId="182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68" fontId="14" fillId="6" borderId="8" xfId="7" applyNumberFormat="1" applyFont="1" applyFill="1" applyBorder="1" applyAlignment="1">
      <alignment vertical="center"/>
    </xf>
    <xf numFmtId="182" fontId="14" fillId="4" borderId="8" xfId="5" applyNumberFormat="1" applyFont="1" applyFill="1" applyBorder="1" applyAlignment="1">
      <alignment horizontal="right" vertical="center"/>
    </xf>
    <xf numFmtId="182" fontId="12" fillId="4" borderId="0" xfId="21" applyNumberFormat="1" applyFont="1" applyFill="1"/>
    <xf numFmtId="0" fontId="12" fillId="0" borderId="0" xfId="0" applyFont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7" fontId="12" fillId="4" borderId="3" xfId="24" applyNumberFormat="1" applyFont="1" applyFill="1" applyBorder="1" applyAlignment="1">
      <alignment horizontal="right" vertical="center"/>
    </xf>
    <xf numFmtId="173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/>
    <xf numFmtId="0" fontId="12" fillId="4" borderId="13" xfId="24" applyFont="1" applyFill="1" applyBorder="1" applyAlignment="1">
      <alignment horizontal="left" vertical="center" indent="1"/>
    </xf>
    <xf numFmtId="167" fontId="12" fillId="4" borderId="1" xfId="24" applyNumberFormat="1" applyFont="1" applyFill="1" applyBorder="1" applyAlignment="1">
      <alignment horizontal="right" vertical="center"/>
    </xf>
    <xf numFmtId="173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68" fontId="12" fillId="6" borderId="10" xfId="7" applyNumberFormat="1" applyFont="1" applyFill="1" applyBorder="1" applyAlignment="1">
      <alignment vertical="center"/>
    </xf>
    <xf numFmtId="167" fontId="12" fillId="4" borderId="10" xfId="24" applyNumberFormat="1" applyFont="1" applyFill="1" applyBorder="1" applyAlignment="1">
      <alignment horizontal="right" vertical="center"/>
    </xf>
    <xf numFmtId="173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3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7" fontId="14" fillId="4" borderId="8" xfId="24" applyNumberFormat="1" applyFont="1" applyFill="1" applyBorder="1" applyAlignment="1">
      <alignment horizontal="right" vertical="center"/>
    </xf>
    <xf numFmtId="173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/>
    <xf numFmtId="0" fontId="14" fillId="4" borderId="0" xfId="21" applyFont="1" applyFill="1"/>
    <xf numFmtId="0" fontId="14" fillId="4" borderId="4" xfId="21" applyFont="1" applyFill="1" applyBorder="1"/>
    <xf numFmtId="181" fontId="14" fillId="4" borderId="4" xfId="21" applyNumberFormat="1" applyFont="1" applyFill="1" applyBorder="1" applyAlignment="1">
      <alignment horizontal="right" vertical="center"/>
    </xf>
    <xf numFmtId="173" fontId="14" fillId="4" borderId="4" xfId="33" applyNumberFormat="1" applyFont="1" applyFill="1" applyBorder="1" applyAlignment="1">
      <alignment horizontal="right" vertical="center"/>
    </xf>
    <xf numFmtId="181" fontId="14" fillId="4" borderId="0" xfId="21" applyNumberFormat="1" applyFont="1" applyFill="1" applyAlignment="1">
      <alignment vertical="center"/>
    </xf>
    <xf numFmtId="0" fontId="14" fillId="4" borderId="8" xfId="21" applyFont="1" applyFill="1" applyBorder="1"/>
    <xf numFmtId="181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68" fontId="12" fillId="6" borderId="15" xfId="7" applyNumberFormat="1" applyFont="1" applyFill="1" applyBorder="1" applyAlignment="1">
      <alignment vertical="center"/>
    </xf>
    <xf numFmtId="167" fontId="12" fillId="4" borderId="15" xfId="24" applyNumberFormat="1" applyFont="1" applyFill="1" applyBorder="1" applyAlignment="1">
      <alignment horizontal="right" vertical="center"/>
    </xf>
    <xf numFmtId="173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1" fontId="14" fillId="4" borderId="10" xfId="21" applyNumberFormat="1" applyFont="1" applyFill="1" applyBorder="1" applyAlignment="1">
      <alignment horizontal="right" vertical="center"/>
    </xf>
    <xf numFmtId="173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68" fontId="20" fillId="6" borderId="15" xfId="7" applyNumberFormat="1" applyFont="1" applyFill="1" applyBorder="1" applyAlignment="1">
      <alignment vertical="center"/>
    </xf>
    <xf numFmtId="167" fontId="20" fillId="4" borderId="15" xfId="24" applyNumberFormat="1" applyFont="1" applyFill="1" applyBorder="1" applyAlignment="1">
      <alignment horizontal="right" vertical="center"/>
    </xf>
    <xf numFmtId="173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/>
    <xf numFmtId="0" fontId="20" fillId="4" borderId="0" xfId="21" applyFont="1" applyFill="1"/>
    <xf numFmtId="181" fontId="12" fillId="4" borderId="0" xfId="21" applyNumberFormat="1" applyFont="1" applyFill="1"/>
    <xf numFmtId="0" fontId="22" fillId="0" borderId="0" xfId="0" applyFont="1"/>
    <xf numFmtId="38" fontId="12" fillId="0" borderId="0" xfId="18" applyNumberFormat="1" applyFont="1"/>
    <xf numFmtId="175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5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2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Border="1" applyAlignment="1">
      <alignment vertical="center"/>
    </xf>
    <xf numFmtId="167" fontId="12" fillId="4" borderId="10" xfId="15" applyNumberFormat="1" applyFont="1" applyFill="1" applyBorder="1" applyAlignment="1">
      <alignment vertical="center"/>
    </xf>
    <xf numFmtId="167" fontId="12" fillId="0" borderId="10" xfId="27" applyNumberFormat="1" applyFont="1" applyFill="1" applyBorder="1" applyAlignment="1">
      <alignment vertical="center"/>
    </xf>
    <xf numFmtId="173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0" fontId="20" fillId="4" borderId="1" xfId="21" applyFont="1" applyFill="1" applyBorder="1" applyAlignment="1">
      <alignment horizontal="left" vertical="center" indent="2"/>
    </xf>
    <xf numFmtId="168" fontId="20" fillId="6" borderId="1" xfId="7" applyNumberFormat="1" applyFont="1" applyFill="1" applyBorder="1" applyAlignment="1">
      <alignment vertical="center"/>
    </xf>
    <xf numFmtId="167" fontId="20" fillId="4" borderId="1" xfId="24" applyNumberFormat="1" applyFont="1" applyFill="1" applyBorder="1" applyAlignment="1">
      <alignment horizontal="right" vertical="center"/>
    </xf>
    <xf numFmtId="173" fontId="20" fillId="4" borderId="1" xfId="33" applyNumberFormat="1" applyFont="1" applyFill="1" applyBorder="1" applyAlignment="1">
      <alignment horizontal="right" vertical="center"/>
    </xf>
    <xf numFmtId="175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71" fontId="12" fillId="4" borderId="2" xfId="21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horizontal="center" vertical="center"/>
    </xf>
    <xf numFmtId="171" fontId="12" fillId="4" borderId="0" xfId="21" applyNumberFormat="1" applyFont="1" applyFill="1" applyAlignment="1">
      <alignment horizontal="right" vertical="center"/>
    </xf>
    <xf numFmtId="173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68" fontId="12" fillId="4" borderId="3" xfId="5" applyNumberFormat="1" applyFont="1" applyFill="1" applyBorder="1" applyAlignment="1">
      <alignment horizontal="right" vertical="center"/>
    </xf>
    <xf numFmtId="179" fontId="12" fillId="4" borderId="0" xfId="21" applyNumberFormat="1" applyFont="1" applyFill="1"/>
    <xf numFmtId="171" fontId="12" fillId="4" borderId="3" xfId="21" applyNumberFormat="1" applyFont="1" applyFill="1" applyBorder="1" applyAlignment="1">
      <alignment horizontal="right" vertical="center"/>
    </xf>
    <xf numFmtId="174" fontId="12" fillId="4" borderId="0" xfId="21" applyNumberFormat="1" applyFont="1" applyFill="1" applyAlignment="1">
      <alignment horizontal="right" vertical="center"/>
    </xf>
    <xf numFmtId="173" fontId="12" fillId="6" borderId="2" xfId="21" applyNumberFormat="1" applyFont="1" applyFill="1" applyBorder="1" applyAlignment="1">
      <alignment horizontal="right" vertical="center"/>
    </xf>
    <xf numFmtId="173" fontId="12" fillId="4" borderId="2" xfId="21" applyNumberFormat="1" applyFont="1" applyFill="1" applyBorder="1" applyAlignment="1">
      <alignment horizontal="right" vertical="center"/>
    </xf>
    <xf numFmtId="173" fontId="12" fillId="4" borderId="0" xfId="21" applyNumberFormat="1" applyFont="1" applyFill="1" applyAlignment="1">
      <alignment horizontal="right" vertical="center"/>
    </xf>
    <xf numFmtId="173" fontId="12" fillId="6" borderId="0" xfId="21" applyNumberFormat="1" applyFont="1" applyFill="1" applyAlignment="1">
      <alignment horizontal="right" vertical="center"/>
    </xf>
    <xf numFmtId="173" fontId="12" fillId="6" borderId="3" xfId="21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/>
    <xf numFmtId="0" fontId="22" fillId="0" borderId="0" xfId="18" applyFont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 wrapText="1"/>
    </xf>
    <xf numFmtId="0" fontId="12" fillId="4" borderId="6" xfId="21" applyFont="1" applyFill="1" applyBorder="1"/>
    <xf numFmtId="167" fontId="12" fillId="4" borderId="0" xfId="0" applyNumberFormat="1" applyFont="1" applyFill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7" fontId="12" fillId="4" borderId="10" xfId="0" applyNumberFormat="1" applyFont="1" applyFill="1" applyBorder="1" applyAlignment="1" applyProtection="1">
      <alignment vertical="center"/>
      <protection locked="0"/>
    </xf>
    <xf numFmtId="167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68" fontId="14" fillId="6" borderId="7" xfId="7" applyNumberFormat="1" applyFont="1" applyFill="1" applyBorder="1" applyAlignment="1">
      <alignment vertical="center"/>
    </xf>
    <xf numFmtId="167" fontId="14" fillId="4" borderId="7" xfId="24" applyNumberFormat="1" applyFont="1" applyFill="1" applyBorder="1" applyAlignment="1">
      <alignment horizontal="right" vertical="center"/>
    </xf>
    <xf numFmtId="167" fontId="14" fillId="4" borderId="0" xfId="0" applyNumberFormat="1" applyFont="1" applyFill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1" fontId="14" fillId="6" borderId="16" xfId="5" applyNumberFormat="1" applyFont="1" applyFill="1" applyBorder="1" applyAlignment="1">
      <alignment horizontal="right" vertical="center"/>
    </xf>
    <xf numFmtId="181" fontId="14" fillId="4" borderId="17" xfId="5" applyNumberFormat="1" applyFont="1" applyFill="1" applyBorder="1" applyAlignment="1">
      <alignment horizontal="right" vertical="center"/>
    </xf>
    <xf numFmtId="173" fontId="14" fillId="4" borderId="17" xfId="29" applyNumberFormat="1" applyFont="1" applyFill="1" applyBorder="1" applyAlignment="1">
      <alignment horizontal="right" vertical="center"/>
    </xf>
    <xf numFmtId="181" fontId="12" fillId="6" borderId="3" xfId="5" applyNumberFormat="1" applyFont="1" applyFill="1" applyBorder="1" applyAlignment="1">
      <alignment horizontal="right" vertical="center"/>
    </xf>
    <xf numFmtId="181" fontId="12" fillId="4" borderId="3" xfId="5" applyNumberFormat="1" applyFont="1" applyFill="1" applyBorder="1" applyAlignment="1">
      <alignment horizontal="right" vertical="center"/>
    </xf>
    <xf numFmtId="173" fontId="12" fillId="4" borderId="3" xfId="5" applyNumberFormat="1" applyFont="1" applyFill="1" applyBorder="1" applyAlignment="1">
      <alignment horizontal="right" vertical="center"/>
    </xf>
    <xf numFmtId="181" fontId="12" fillId="6" borderId="1" xfId="5" applyNumberFormat="1" applyFont="1" applyFill="1" applyBorder="1" applyAlignment="1">
      <alignment horizontal="right" vertical="center"/>
    </xf>
    <xf numFmtId="181" fontId="12" fillId="4" borderId="1" xfId="5" applyNumberFormat="1" applyFont="1" applyFill="1" applyBorder="1" applyAlignment="1">
      <alignment horizontal="right" vertical="center"/>
    </xf>
    <xf numFmtId="173" fontId="12" fillId="4" borderId="1" xfId="5" applyNumberFormat="1" applyFont="1" applyFill="1" applyBorder="1" applyAlignment="1">
      <alignment horizontal="right" vertical="center"/>
    </xf>
    <xf numFmtId="181" fontId="12" fillId="6" borderId="2" xfId="5" applyNumberFormat="1" applyFont="1" applyFill="1" applyBorder="1" applyAlignment="1">
      <alignment horizontal="right" vertical="center"/>
    </xf>
    <xf numFmtId="181" fontId="12" fillId="4" borderId="2" xfId="5" applyNumberFormat="1" applyFont="1" applyFill="1" applyBorder="1" applyAlignment="1">
      <alignment horizontal="right" vertical="center"/>
    </xf>
    <xf numFmtId="173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1" fontId="14" fillId="6" borderId="17" xfId="5" applyNumberFormat="1" applyFont="1" applyFill="1" applyBorder="1" applyAlignment="1">
      <alignment horizontal="right" vertical="center"/>
    </xf>
    <xf numFmtId="173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1" fontId="14" fillId="6" borderId="2" xfId="5" applyNumberFormat="1" applyFont="1" applyFill="1" applyBorder="1" applyAlignment="1">
      <alignment horizontal="right" vertical="center"/>
    </xf>
    <xf numFmtId="181" fontId="14" fillId="4" borderId="2" xfId="5" applyNumberFormat="1" applyFont="1" applyFill="1" applyBorder="1" applyAlignment="1">
      <alignment horizontal="right" vertical="center"/>
    </xf>
    <xf numFmtId="173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2" fontId="14" fillId="6" borderId="3" xfId="29" applyNumberFormat="1" applyFont="1" applyFill="1" applyBorder="1" applyAlignment="1">
      <alignment horizontal="right" vertical="center"/>
    </xf>
    <xf numFmtId="172" fontId="14" fillId="4" borderId="3" xfId="29" applyNumberFormat="1" applyFont="1" applyFill="1" applyBorder="1" applyAlignment="1">
      <alignment horizontal="right" vertical="center"/>
    </xf>
    <xf numFmtId="173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Alignment="1">
      <alignment horizontal="center" vertical="top" wrapText="1"/>
    </xf>
    <xf numFmtId="10" fontId="16" fillId="4" borderId="0" xfId="29" applyNumberFormat="1" applyFont="1" applyFill="1"/>
    <xf numFmtId="177" fontId="12" fillId="3" borderId="0" xfId="5" applyNumberFormat="1" applyFont="1" applyFill="1" applyBorder="1"/>
    <xf numFmtId="181" fontId="14" fillId="4" borderId="16" xfId="5" applyNumberFormat="1" applyFont="1" applyFill="1" applyBorder="1" applyAlignment="1">
      <alignment horizontal="right" vertical="center"/>
    </xf>
    <xf numFmtId="173" fontId="14" fillId="4" borderId="16" xfId="29" applyNumberFormat="1" applyFont="1" applyFill="1" applyBorder="1" applyAlignment="1">
      <alignment horizontal="right" vertical="center"/>
    </xf>
    <xf numFmtId="184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2" fillId="4" borderId="0" xfId="0" applyFont="1" applyFill="1"/>
    <xf numFmtId="0" fontId="14" fillId="4" borderId="7" xfId="18" applyFont="1" applyFill="1" applyBorder="1" applyAlignment="1">
      <alignment horizontal="left" vertical="center" indent="1"/>
    </xf>
    <xf numFmtId="167" fontId="14" fillId="4" borderId="7" xfId="18" applyNumberFormat="1" applyFont="1" applyFill="1" applyBorder="1" applyAlignment="1">
      <alignment vertical="center"/>
    </xf>
    <xf numFmtId="168" fontId="14" fillId="4" borderId="7" xfId="18" applyNumberFormat="1" applyFont="1" applyFill="1" applyBorder="1" applyAlignment="1">
      <alignment vertical="center"/>
    </xf>
    <xf numFmtId="169" fontId="14" fillId="4" borderId="7" xfId="33" applyNumberFormat="1" applyFont="1" applyFill="1" applyBorder="1" applyAlignment="1">
      <alignment vertical="center"/>
    </xf>
    <xf numFmtId="168" fontId="14" fillId="6" borderId="3" xfId="7" applyNumberFormat="1" applyFont="1" applyFill="1" applyBorder="1" applyAlignment="1">
      <alignment vertical="center"/>
    </xf>
    <xf numFmtId="167" fontId="14" fillId="4" borderId="3" xfId="24" applyNumberFormat="1" applyFont="1" applyFill="1" applyBorder="1" applyAlignment="1">
      <alignment horizontal="right" vertical="center"/>
    </xf>
    <xf numFmtId="173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68" fontId="12" fillId="6" borderId="2" xfId="7" applyNumberFormat="1" applyFont="1" applyFill="1" applyBorder="1" applyAlignment="1">
      <alignment vertical="center"/>
    </xf>
    <xf numFmtId="167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7" fontId="14" fillId="6" borderId="8" xfId="24" applyNumberFormat="1" applyFont="1" applyFill="1" applyBorder="1" applyAlignment="1">
      <alignment horizontal="right" vertical="center"/>
    </xf>
    <xf numFmtId="167" fontId="12" fillId="4" borderId="0" xfId="18" applyNumberFormat="1" applyFont="1" applyFill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0" fontId="12" fillId="4" borderId="10" xfId="5" applyNumberFormat="1" applyFont="1" applyFill="1" applyBorder="1" applyAlignment="1">
      <alignment vertical="center"/>
    </xf>
    <xf numFmtId="176" fontId="12" fillId="4" borderId="10" xfId="18" applyNumberFormat="1" applyFont="1" applyFill="1" applyBorder="1" applyAlignment="1">
      <alignment vertical="center"/>
    </xf>
    <xf numFmtId="172" fontId="12" fillId="4" borderId="10" xfId="29" applyNumberFormat="1" applyFont="1" applyFill="1" applyBorder="1" applyAlignment="1">
      <alignment vertical="center"/>
    </xf>
    <xf numFmtId="171" fontId="14" fillId="6" borderId="8" xfId="7" applyNumberFormat="1" applyFont="1" applyFill="1" applyBorder="1" applyAlignment="1">
      <alignment vertical="center"/>
    </xf>
    <xf numFmtId="176" fontId="14" fillId="4" borderId="8" xfId="15" applyNumberFormat="1" applyFont="1" applyFill="1" applyBorder="1" applyAlignment="1">
      <alignment horizontal="right" vertical="center"/>
    </xf>
    <xf numFmtId="0" fontId="14" fillId="4" borderId="0" xfId="24" applyFont="1" applyFill="1" applyAlignment="1">
      <alignment horizontal="left" vertical="center" indent="1"/>
    </xf>
    <xf numFmtId="176" fontId="14" fillId="4" borderId="0" xfId="15" applyNumberFormat="1" applyFont="1" applyFill="1" applyBorder="1" applyAlignment="1">
      <alignment horizontal="right" vertical="center"/>
    </xf>
    <xf numFmtId="173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7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Alignment="1">
      <alignment horizontal="left" vertical="center" wrapText="1" indent="2"/>
    </xf>
    <xf numFmtId="167" fontId="12" fillId="0" borderId="0" xfId="18" applyNumberFormat="1" applyFont="1" applyAlignment="1">
      <alignment vertical="center"/>
    </xf>
    <xf numFmtId="168" fontId="12" fillId="0" borderId="0" xfId="18" applyNumberFormat="1" applyFont="1" applyAlignment="1">
      <alignment vertical="center"/>
    </xf>
    <xf numFmtId="178" fontId="12" fillId="0" borderId="0" xfId="33" applyNumberFormat="1" applyFont="1" applyFill="1" applyBorder="1" applyAlignment="1">
      <alignment vertical="center"/>
    </xf>
    <xf numFmtId="167" fontId="12" fillId="0" borderId="0" xfId="18" applyNumberFormat="1" applyFont="1"/>
    <xf numFmtId="173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2" fontId="24" fillId="4" borderId="10" xfId="29" applyNumberFormat="1" applyFont="1" applyFill="1" applyBorder="1" applyAlignment="1">
      <alignment horizontal="right" vertical="center"/>
    </xf>
    <xf numFmtId="172" fontId="14" fillId="4" borderId="8" xfId="29" applyNumberFormat="1" applyFont="1" applyFill="1" applyBorder="1" applyAlignment="1">
      <alignment horizontal="right" vertical="center"/>
    </xf>
    <xf numFmtId="172" fontId="14" fillId="4" borderId="8" xfId="24" applyNumberFormat="1" applyFont="1" applyFill="1" applyBorder="1" applyAlignment="1">
      <alignment horizontal="right" vertical="center"/>
    </xf>
    <xf numFmtId="185" fontId="12" fillId="6" borderId="3" xfId="21" applyNumberFormat="1" applyFont="1" applyFill="1" applyBorder="1" applyAlignment="1">
      <alignment horizontal="right" vertical="center"/>
    </xf>
    <xf numFmtId="186" fontId="12" fillId="4" borderId="3" xfId="21" applyNumberFormat="1" applyFont="1" applyFill="1" applyBorder="1" applyAlignment="1">
      <alignment horizontal="right" vertical="center"/>
    </xf>
    <xf numFmtId="183" fontId="12" fillId="6" borderId="2" xfId="6" applyNumberFormat="1" applyFont="1" applyFill="1" applyBorder="1" applyAlignment="1">
      <alignment horizontal="right" vertical="center"/>
    </xf>
    <xf numFmtId="183" fontId="12" fillId="4" borderId="2" xfId="6" applyNumberFormat="1" applyFont="1" applyFill="1" applyBorder="1" applyAlignment="1">
      <alignment horizontal="right" vertical="center"/>
    </xf>
    <xf numFmtId="174" fontId="12" fillId="4" borderId="2" xfId="21" applyNumberFormat="1" applyFont="1" applyFill="1" applyBorder="1" applyAlignment="1">
      <alignment horizontal="right" vertical="center"/>
    </xf>
    <xf numFmtId="183" fontId="12" fillId="6" borderId="0" xfId="6" applyNumberFormat="1" applyFont="1" applyFill="1" applyBorder="1" applyAlignment="1">
      <alignment horizontal="right" vertical="center"/>
    </xf>
    <xf numFmtId="183" fontId="12" fillId="4" borderId="0" xfId="6" applyNumberFormat="1" applyFont="1" applyFill="1" applyBorder="1" applyAlignment="1">
      <alignment horizontal="right" vertical="center"/>
    </xf>
    <xf numFmtId="179" fontId="12" fillId="6" borderId="3" xfId="5" applyNumberFormat="1" applyFont="1" applyFill="1" applyBorder="1" applyAlignment="1">
      <alignment horizontal="right" vertical="center"/>
    </xf>
    <xf numFmtId="179" fontId="12" fillId="4" borderId="3" xfId="5" applyNumberFormat="1" applyFont="1" applyFill="1" applyBorder="1" applyAlignment="1">
      <alignment horizontal="right" vertical="center"/>
    </xf>
    <xf numFmtId="180" fontId="12" fillId="4" borderId="3" xfId="5" applyNumberFormat="1" applyFont="1" applyFill="1" applyBorder="1" applyAlignment="1">
      <alignment horizontal="right" vertical="center"/>
    </xf>
    <xf numFmtId="180" fontId="12" fillId="4" borderId="0" xfId="5" applyNumberFormat="1" applyFont="1" applyFill="1" applyBorder="1" applyAlignment="1">
      <alignment horizontal="right" vertical="center"/>
    </xf>
    <xf numFmtId="2" fontId="12" fillId="4" borderId="2" xfId="21" applyNumberFormat="1" applyFont="1" applyFill="1" applyBorder="1" applyAlignment="1">
      <alignment horizontal="right" vertical="center"/>
    </xf>
    <xf numFmtId="174" fontId="12" fillId="4" borderId="0" xfId="29" applyNumberFormat="1" applyFont="1" applyFill="1" applyBorder="1" applyAlignment="1">
      <alignment horizontal="right" vertical="center"/>
    </xf>
    <xf numFmtId="172" fontId="12" fillId="6" borderId="0" xfId="29" applyNumberFormat="1" applyFont="1" applyFill="1" applyBorder="1" applyAlignment="1">
      <alignment horizontal="right" vertical="center"/>
    </xf>
    <xf numFmtId="172" fontId="12" fillId="4" borderId="0" xfId="29" applyNumberFormat="1" applyFont="1" applyFill="1" applyBorder="1" applyAlignment="1">
      <alignment horizontal="right" vertical="center"/>
    </xf>
    <xf numFmtId="173" fontId="12" fillId="4" borderId="0" xfId="29" applyNumberFormat="1" applyFont="1" applyFill="1" applyBorder="1" applyAlignment="1">
      <alignment horizontal="right" vertical="center"/>
    </xf>
    <xf numFmtId="173" fontId="12" fillId="4" borderId="3" xfId="29" applyNumberFormat="1" applyFont="1" applyFill="1" applyBorder="1" applyAlignment="1">
      <alignment horizontal="right" vertical="center"/>
    </xf>
    <xf numFmtId="171" fontId="12" fillId="4" borderId="3" xfId="5" applyNumberFormat="1" applyFont="1" applyFill="1" applyBorder="1" applyAlignment="1">
      <alignment horizontal="right" vertical="center"/>
    </xf>
    <xf numFmtId="171" fontId="12" fillId="4" borderId="0" xfId="5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horizontal="center" wrapText="1"/>
    </xf>
    <xf numFmtId="0" fontId="14" fillId="4" borderId="0" xfId="21" applyFont="1" applyFill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0" fontId="14" fillId="4" borderId="0" xfId="0" applyFont="1" applyFill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2" fontId="14" fillId="4" borderId="19" xfId="21" applyNumberFormat="1" applyFont="1" applyFill="1" applyBorder="1" applyAlignment="1">
      <alignment horizontal="center" vertical="center"/>
    </xf>
    <xf numFmtId="172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Alignment="1">
      <alignment horizontal="center" vertical="top" wrapText="1"/>
    </xf>
    <xf numFmtId="49" fontId="14" fillId="4" borderId="0" xfId="18" applyNumberFormat="1" applyFont="1" applyFill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  <xf numFmtId="187" fontId="14" fillId="6" borderId="8" xfId="7" applyNumberFormat="1" applyFont="1" applyFill="1" applyBorder="1" applyAlignment="1">
      <alignment vertical="center"/>
    </xf>
    <xf numFmtId="187" fontId="14" fillId="4" borderId="8" xfId="15" applyNumberFormat="1" applyFont="1" applyFill="1" applyBorder="1" applyAlignment="1">
      <alignment horizontal="right" vertical="center"/>
    </xf>
    <xf numFmtId="187" fontId="14" fillId="4" borderId="8" xfId="29" applyNumberFormat="1" applyFont="1" applyFill="1" applyBorder="1" applyAlignment="1">
      <alignment horizontal="right" vertical="center"/>
    </xf>
  </cellXfs>
  <cellStyles count="38">
    <cellStyle name="60% - akcent 1" xfId="1" xr:uid="{00000000-0005-0000-0000-000000000000}"/>
    <cellStyle name="Comma [0] 2" xfId="2" xr:uid="{00000000-0005-0000-0000-000001000000}"/>
    <cellStyle name="Comma 2" xfId="3" xr:uid="{00000000-0005-0000-0000-000002000000}"/>
    <cellStyle name="Diseño" xfId="4" xr:uid="{00000000-0005-0000-0000-000003000000}"/>
    <cellStyle name="Millares" xfId="5" builtinId="3"/>
    <cellStyle name="Millares [0]" xfId="6" builtinId="6"/>
    <cellStyle name="Millares [0] 10" xfId="7" xr:uid="{00000000-0005-0000-0000-000006000000}"/>
    <cellStyle name="Millares [0] 2" xfId="8" xr:uid="{00000000-0005-0000-0000-000007000000}"/>
    <cellStyle name="Millares [0] 2 19" xfId="9" xr:uid="{00000000-0005-0000-0000-000008000000}"/>
    <cellStyle name="Millares [0] 2 3" xfId="10" xr:uid="{00000000-0005-0000-0000-000009000000}"/>
    <cellStyle name="Millares [0] 3" xfId="11" xr:uid="{00000000-0005-0000-0000-00000A000000}"/>
    <cellStyle name="Millares 14" xfId="12" xr:uid="{00000000-0005-0000-0000-00000B000000}"/>
    <cellStyle name="Millares 14 2" xfId="13" xr:uid="{00000000-0005-0000-0000-00000C000000}"/>
    <cellStyle name="Millares 18" xfId="14" xr:uid="{00000000-0005-0000-0000-00000D000000}"/>
    <cellStyle name="Millares 2" xfId="15" xr:uid="{00000000-0005-0000-0000-00000E000000}"/>
    <cellStyle name="Millares 3" xfId="16" xr:uid="{00000000-0005-0000-0000-00000F000000}"/>
    <cellStyle name="No-definido" xfId="17" xr:uid="{00000000-0005-0000-0000-000010000000}"/>
    <cellStyle name="Normal" xfId="0" builtinId="0"/>
    <cellStyle name="Normal 10" xfId="18" xr:uid="{00000000-0005-0000-0000-000012000000}"/>
    <cellStyle name="Normal 11" xfId="19" xr:uid="{00000000-0005-0000-0000-000013000000}"/>
    <cellStyle name="Normal 17 2" xfId="20" xr:uid="{00000000-0005-0000-0000-000014000000}"/>
    <cellStyle name="Normal 2" xfId="21" xr:uid="{00000000-0005-0000-0000-000015000000}"/>
    <cellStyle name="Normal 2 2" xfId="22" xr:uid="{00000000-0005-0000-0000-000016000000}"/>
    <cellStyle name="Normal 2 2 2" xfId="23" xr:uid="{00000000-0005-0000-0000-000017000000}"/>
    <cellStyle name="Normal 3" xfId="24" xr:uid="{00000000-0005-0000-0000-000018000000}"/>
    <cellStyle name="Normal 4" xfId="25" xr:uid="{00000000-0005-0000-0000-000019000000}"/>
    <cellStyle name="Normal_graficos" xfId="26" xr:uid="{00000000-0005-0000-0000-00001A000000}"/>
    <cellStyle name="Normal_operacional" xfId="27" xr:uid="{00000000-0005-0000-0000-00001B000000}"/>
    <cellStyle name="Percent 2" xfId="28" xr:uid="{00000000-0005-0000-0000-00001C000000}"/>
    <cellStyle name="Porcentaje" xfId="29" builtinId="5"/>
    <cellStyle name="Porcentaje 2" xfId="30" xr:uid="{00000000-0005-0000-0000-00001E000000}"/>
    <cellStyle name="Porcentaje 3" xfId="31" xr:uid="{00000000-0005-0000-0000-00001F000000}"/>
    <cellStyle name="Porcentual 2" xfId="32" xr:uid="{00000000-0005-0000-0000-000020000000}"/>
    <cellStyle name="Porcentual 2 10" xfId="33" xr:uid="{00000000-0005-0000-0000-000021000000}"/>
    <cellStyle name="Porcentual 2 2" xfId="34" xr:uid="{00000000-0005-0000-0000-000022000000}"/>
    <cellStyle name="Porcentual 3" xfId="35" xr:uid="{00000000-0005-0000-0000-000023000000}"/>
    <cellStyle name="Porcentual 3 2" xfId="36" xr:uid="{00000000-0005-0000-0000-000024000000}"/>
    <cellStyle name="Porcentual 3 2 2" xfId="37" xr:uid="{00000000-0005-0000-0000-000025000000}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0" Type="http://schemas.openxmlformats.org/officeDocument/2006/relationships/externalLink" Target="externalLinks/externalLink7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8179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CDDF6F-C3CE-F775-BFA2-915294404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47" t="14529" r="-17" b="12016"/>
        <a:stretch/>
      </xdr:blipFill>
      <xdr:spPr>
        <a:xfrm>
          <a:off x="8179" y="0"/>
          <a:ext cx="20127671" cy="92392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1B14CDA1-6C39-5088-1D58-56B7296EA123}"/>
            </a:ext>
          </a:extLst>
        </xdr:cNvPr>
        <xdr:cNvSpPr/>
      </xdr:nvSpPr>
      <xdr:spPr>
        <a:xfrm>
          <a:off x="0" y="0"/>
          <a:ext cx="20135850" cy="9239250"/>
        </a:xfrm>
        <a:prstGeom prst="rect">
          <a:avLst/>
        </a:prstGeom>
        <a:solidFill>
          <a:srgbClr val="002060">
            <a:alpha val="30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lIns="72000" tIns="36000" rIns="72000" bIns="36000" rtlCol="0" anchor="ctr"/>
        <a:lstStyle>
          <a:defPPr>
            <a:defRPr lang="es-CL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2000"/>
        </a:p>
      </xdr:txBody>
    </xdr:sp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Q1</a:t>
          </a:r>
          <a:r>
            <a:rPr lang="es-CL" sz="3600" b="1" baseline="0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2025</a:t>
          </a:r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Cotação"/>
      <sheetName val="Template Drop Down Index"/>
      <sheetName val="SSCC"/>
      <sheetName val="validación"/>
      <sheetName val="Fin LP"/>
      <sheetName val="EGYP"/>
      <sheetName val="FLUJO"/>
      <sheetName val="AJUST"/>
      <sheetName val="MAYOR"/>
      <sheetName val="BALANCE"/>
      <sheetName val="VM"/>
      <sheetName val="Op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  <sheetName val="dólar observado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I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>
        <row r="16">
          <cell r="C16" t="str">
            <v>ENERO</v>
          </cell>
        </row>
      </sheetData>
      <sheetData sheetId="724">
        <row r="16">
          <cell r="C16" t="str">
            <v>ENERO</v>
          </cell>
        </row>
      </sheetData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  <sheetData sheetId="85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  <sheetName val="Distribución Chi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  <sheetName val="Curvas"/>
      <sheetName val="Cero Cupón TES-Tasa Fija"/>
      <sheetName val="Codigo_Actividad"/>
      <sheetName val="Max_D.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  <sheetName val="DIESEL"/>
      <sheetName val="Informe Petroleo"/>
      <sheetName val="Pivot Petroleo"/>
      <sheetName val="Pivot Bencina"/>
      <sheetName val="DICIEMBRE-2010"/>
      <sheetName val="Patrimonio"/>
      <sheetName val="Deposito a Plazo"/>
      <sheetName val="Feuil1"/>
      <sheetName val="P99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  <sheetName val="Codificaciones"/>
      <sheetName val="GRAL"/>
    </sheetNames>
    <sheetDataSet>
      <sheetData sheetId="0" refreshError="1"/>
      <sheetData sheetId="1" refreshError="1"/>
      <sheetData sheetId="2" refreshError="1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  <sheetName val="Codigos"/>
      <sheetName val="Cédula principal - M.Constan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  <sheetName val="Balance General"/>
      <sheetName val="Codigos"/>
      <sheetName val="Argentina"/>
      <sheetName val="I.Diferido 05 ISA"/>
      <sheetName val="Dist. seguros total"/>
      <sheetName val="Exámen de Patrim."/>
      <sheetName val="Impuestos Diferidos "/>
      <sheetName val="Cta5105"/>
      <sheetName val="Cta5205"/>
      <sheetName val="Cta730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5A0F"/>
  </sheetPr>
  <dimension ref="A1:AA59"/>
  <sheetViews>
    <sheetView showGridLines="0" showRowColHeaders="0" zoomScale="70" zoomScaleNormal="70" zoomScaleSheetLayoutView="85" workbookViewId="0">
      <selection activeCell="AA26" sqref="AA26"/>
    </sheetView>
  </sheetViews>
  <sheetFormatPr baseColWidth="10" defaultColWidth="0" defaultRowHeight="15" customHeight="1" zeroHeight="1"/>
  <cols>
    <col min="1" max="24" width="11.44140625" customWidth="1"/>
    <col min="25" max="25" width="3.88671875" customWidth="1"/>
    <col min="26" max="26" width="11.44140625" customWidth="1"/>
    <col min="27" max="27" width="4.88671875" customWidth="1"/>
    <col min="28" max="16384" width="11.44140625" hidden="1"/>
  </cols>
  <sheetData>
    <row r="1" ht="14.4"/>
    <row r="2" ht="14.4"/>
    <row r="3" ht="14.4"/>
    <row r="4" ht="14.4"/>
    <row r="5" ht="14.4"/>
    <row r="6" ht="14.4"/>
    <row r="7" ht="14.4"/>
    <row r="8" ht="14.4"/>
    <row r="9" ht="14.4"/>
    <row r="10" ht="14.4"/>
    <row r="11" ht="14.4"/>
    <row r="12" ht="14.4"/>
    <row r="13" ht="14.4"/>
    <row r="14" ht="14.4"/>
    <row r="15" ht="14.4"/>
    <row r="16" ht="14.4"/>
    <row r="17" ht="17.25" customHeight="1"/>
    <row r="18" ht="14.4"/>
    <row r="19" ht="14.4"/>
    <row r="20" ht="14.4"/>
    <row r="21" ht="14.4"/>
    <row r="22" ht="14.4"/>
    <row r="23" ht="14.4"/>
    <row r="24" ht="14.4"/>
    <row r="25" ht="14.4"/>
    <row r="26" ht="14.4"/>
    <row r="27" ht="14.4"/>
    <row r="28" ht="14.4"/>
    <row r="29" ht="14.4"/>
    <row r="30" ht="14.4"/>
    <row r="31" ht="14.4"/>
    <row r="32" ht="14.4"/>
    <row r="33" ht="14.4"/>
    <row r="34" ht="14.4"/>
    <row r="35" ht="14.4"/>
    <row r="36" ht="14.4"/>
    <row r="37" ht="14.4"/>
    <row r="38" ht="14.4"/>
    <row r="39" ht="14.4"/>
    <row r="40" ht="14.4"/>
    <row r="41" ht="14.4"/>
    <row r="42" ht="14.4"/>
    <row r="43" ht="14.4"/>
    <row r="44" ht="14.4"/>
    <row r="45" ht="14.4"/>
    <row r="46" ht="14.4"/>
    <row r="47" ht="14.4"/>
    <row r="48" ht="14.4"/>
    <row r="49" ht="6.75" customHeight="1"/>
    <row r="50" ht="15.75" hidden="1" customHeight="1"/>
    <row r="51" ht="14.4" hidden="1"/>
    <row r="52" ht="14.4" hidden="1"/>
    <row r="53" ht="14.4" hidden="1"/>
    <row r="54" ht="14.4" hidden="1"/>
    <row r="55" ht="14.4" hidden="1"/>
    <row r="56" ht="14.4" hidden="1"/>
    <row r="57" ht="14.4" hidden="1"/>
    <row r="58" ht="14.4" hidden="1"/>
    <row r="59" ht="14.4" hidden="1"/>
  </sheetData>
  <sheetProtection algorithmName="SHA-512" hashValue="h6sCXJNKPR8d45Um1b4qpuNnUadICmYcs6gWP7PJHF20kd1nOTFu2ouEvOUxu1vEvBYiz8eHlt8gVG3VdoIPGQ==" saltValue="p1aR0bWWVXaEtAo2EaYQwg==" spinCount="100000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5EF"/>
    <pageSetUpPr fitToPage="1"/>
  </sheetPr>
  <dimension ref="A2:Q6"/>
  <sheetViews>
    <sheetView showGridLines="0" tabSelected="1" zoomScaleNormal="100" workbookViewId="0">
      <selection activeCell="B2" sqref="B2"/>
    </sheetView>
  </sheetViews>
  <sheetFormatPr baseColWidth="10" defaultColWidth="11.44140625" defaultRowHeight="13.2"/>
  <cols>
    <col min="1" max="1" width="5.44140625" style="26" customWidth="1"/>
    <col min="2" max="2" width="32.109375" style="26" customWidth="1"/>
    <col min="3" max="5" width="11.5546875" style="26" customWidth="1"/>
    <col min="6" max="6" width="1" style="26" customWidth="1"/>
    <col min="7" max="9" width="10.33203125" style="26" hidden="1" customWidth="1"/>
    <col min="10" max="10" width="1.109375" style="26" hidden="1" customWidth="1"/>
    <col min="11" max="12" width="10.44140625" style="26" customWidth="1"/>
    <col min="13" max="16384" width="11.44140625" style="26"/>
  </cols>
  <sheetData>
    <row r="2" spans="1:17" s="1" customFormat="1" ht="11.25" customHeight="1">
      <c r="C2" s="252" t="s">
        <v>98</v>
      </c>
      <c r="D2" s="252"/>
      <c r="E2" s="252"/>
      <c r="F2" s="252"/>
      <c r="G2" s="252"/>
      <c r="H2" s="252"/>
      <c r="I2" s="252"/>
      <c r="J2" s="2"/>
      <c r="K2" s="252" t="s">
        <v>99</v>
      </c>
      <c r="L2" s="252"/>
      <c r="M2" s="3"/>
      <c r="O2" s="4"/>
    </row>
    <row r="3" spans="1:17" s="1" customFormat="1" ht="12.75" customHeight="1">
      <c r="B3" s="5" t="s">
        <v>126</v>
      </c>
      <c r="C3" s="253" t="s">
        <v>100</v>
      </c>
      <c r="D3" s="253"/>
      <c r="E3" s="253"/>
      <c r="F3" s="6"/>
      <c r="G3" s="253" t="s">
        <v>101</v>
      </c>
      <c r="H3" s="253"/>
      <c r="I3" s="253"/>
      <c r="J3" s="2"/>
      <c r="K3" s="254" t="s">
        <v>102</v>
      </c>
      <c r="L3" s="254"/>
      <c r="O3" s="7"/>
      <c r="P3" s="7"/>
      <c r="Q3" s="7"/>
    </row>
    <row r="4" spans="1:17" s="1" customFormat="1" ht="12.75" customHeight="1">
      <c r="B4" s="8" t="s">
        <v>103</v>
      </c>
      <c r="C4" s="227" t="s">
        <v>140</v>
      </c>
      <c r="D4" s="228" t="s">
        <v>141</v>
      </c>
      <c r="E4" s="10" t="s">
        <v>79</v>
      </c>
      <c r="F4" s="11"/>
      <c r="G4" s="12" t="s">
        <v>142</v>
      </c>
      <c r="H4" s="13" t="s">
        <v>143</v>
      </c>
      <c r="I4" s="10" t="s">
        <v>79</v>
      </c>
      <c r="J4" s="14"/>
      <c r="K4" s="9" t="str">
        <f>+C4</f>
        <v>Mar-25</v>
      </c>
      <c r="L4" s="10" t="str">
        <f>+D4</f>
        <v>Mar-24</v>
      </c>
      <c r="O4" s="7"/>
      <c r="P4" s="7"/>
      <c r="Q4" s="7"/>
    </row>
    <row r="5" spans="1:17" s="1" customFormat="1" ht="10.199999999999999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0.199999999999999">
      <c r="A6" s="19"/>
      <c r="B6" s="20" t="s">
        <v>104</v>
      </c>
      <c r="C6" s="21">
        <v>7971</v>
      </c>
      <c r="D6" s="22">
        <v>8765</v>
      </c>
      <c r="E6" s="23">
        <v>-9.06E-2</v>
      </c>
      <c r="F6" s="24"/>
      <c r="G6" s="21"/>
      <c r="H6" s="22"/>
      <c r="I6" s="23"/>
      <c r="J6" s="2"/>
      <c r="K6" s="25">
        <v>0.39900000000000002</v>
      </c>
      <c r="L6" s="23">
        <v>0.43099999999999999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5EF"/>
    <pageSetUpPr fitToPage="1"/>
  </sheetPr>
  <dimension ref="B1:L40"/>
  <sheetViews>
    <sheetView showGridLines="0" zoomScale="90" zoomScaleNormal="90" workbookViewId="0">
      <selection activeCell="B2" sqref="B2"/>
    </sheetView>
  </sheetViews>
  <sheetFormatPr baseColWidth="10" defaultColWidth="7.33203125" defaultRowHeight="10.199999999999999"/>
  <cols>
    <col min="1" max="1" width="4.88671875" style="45" customWidth="1"/>
    <col min="2" max="2" width="55.5546875" style="45" customWidth="1"/>
    <col min="3" max="5" width="11.5546875" style="89" customWidth="1"/>
    <col min="6" max="6" width="9.109375" style="45" customWidth="1"/>
    <col min="7" max="7" width="1.6640625" style="151" customWidth="1"/>
    <col min="8" max="10" width="9.88671875" style="45" hidden="1" customWidth="1"/>
    <col min="11" max="11" width="9" style="45" hidden="1" customWidth="1"/>
    <col min="12" max="12" width="7.33203125" style="45" hidden="1" customWidth="1"/>
    <col min="13" max="157" width="7.33203125" style="45"/>
    <col min="158" max="158" width="7.88671875" style="45" customWidth="1"/>
    <col min="159" max="159" width="67.5546875" style="45" bestFit="1" customWidth="1"/>
    <col min="160" max="160" width="15.88671875" style="45" customWidth="1"/>
    <col min="161" max="163" width="0" style="45" hidden="1" customWidth="1"/>
    <col min="164" max="164" width="1.33203125" style="45" customWidth="1"/>
    <col min="165" max="165" width="1.109375" style="45" customWidth="1"/>
    <col min="166" max="166" width="3.44140625" style="45" customWidth="1"/>
    <col min="167" max="167" width="15" style="45" customWidth="1"/>
    <col min="168" max="168" width="14" style="45" customWidth="1"/>
    <col min="169" max="16384" width="7.33203125" style="45"/>
  </cols>
  <sheetData>
    <row r="1" spans="2:11">
      <c r="B1" s="183"/>
      <c r="C1" s="184"/>
      <c r="D1" s="184"/>
      <c r="E1" s="184"/>
    </row>
    <row r="2" spans="2:11" ht="15" customHeight="1">
      <c r="C2" s="252" t="s">
        <v>114</v>
      </c>
      <c r="D2" s="252"/>
      <c r="E2" s="252"/>
      <c r="F2" s="252"/>
      <c r="H2" s="252" t="s">
        <v>105</v>
      </c>
      <c r="I2" s="252"/>
      <c r="J2" s="252"/>
      <c r="K2" s="252"/>
    </row>
    <row r="3" spans="2:11" ht="20.399999999999999">
      <c r="B3" s="30" t="s">
        <v>145</v>
      </c>
      <c r="C3" s="9" t="str">
        <f>+Market!C4</f>
        <v>Mar-25</v>
      </c>
      <c r="D3" s="10" t="str">
        <f>+Market!D4</f>
        <v>Mar-24</v>
      </c>
      <c r="E3" s="10" t="s">
        <v>78</v>
      </c>
      <c r="F3" s="30" t="s">
        <v>79</v>
      </c>
      <c r="G3" s="185"/>
      <c r="H3" s="9" t="str">
        <f>+Market!G4</f>
        <v>Q1 2025</v>
      </c>
      <c r="I3" s="10" t="str">
        <f>+Market!H4</f>
        <v>Q1 2024</v>
      </c>
      <c r="J3" s="10" t="s">
        <v>78</v>
      </c>
      <c r="K3" s="30" t="s">
        <v>79</v>
      </c>
    </row>
    <row r="4" spans="2:11" s="95" customFormat="1" ht="10.5" customHeight="1">
      <c r="B4" s="186"/>
      <c r="C4" s="217"/>
      <c r="D4" s="188"/>
      <c r="E4" s="188"/>
      <c r="F4" s="189"/>
      <c r="H4" s="187"/>
      <c r="I4" s="188"/>
      <c r="J4" s="188"/>
      <c r="K4" s="189"/>
    </row>
    <row r="5" spans="2:11" s="95" customFormat="1" ht="15" customHeight="1">
      <c r="B5" s="173" t="s">
        <v>1</v>
      </c>
      <c r="C5" s="190">
        <v>764</v>
      </c>
      <c r="D5" s="191">
        <v>798</v>
      </c>
      <c r="E5" s="191">
        <v>-34</v>
      </c>
      <c r="F5" s="192">
        <v>-4.2599999999999999E-2</v>
      </c>
      <c r="G5" s="51"/>
      <c r="H5" s="190"/>
      <c r="I5" s="191"/>
      <c r="J5" s="191"/>
      <c r="K5" s="192"/>
    </row>
    <row r="6" spans="2:11" s="95" customFormat="1" ht="15" customHeight="1">
      <c r="B6" s="193" t="s">
        <v>2</v>
      </c>
      <c r="C6" s="35">
        <v>730</v>
      </c>
      <c r="D6" s="53">
        <v>783</v>
      </c>
      <c r="E6" s="53">
        <v>-53</v>
      </c>
      <c r="F6" s="54">
        <v>-6.7699999999999996E-2</v>
      </c>
      <c r="G6" s="51"/>
      <c r="H6" s="35"/>
      <c r="I6" s="53"/>
      <c r="J6" s="53"/>
      <c r="K6" s="54"/>
    </row>
    <row r="7" spans="2:11" s="95" customFormat="1" ht="15" customHeight="1">
      <c r="B7" s="194" t="s">
        <v>3</v>
      </c>
      <c r="C7" s="56">
        <v>34</v>
      </c>
      <c r="D7" s="57">
        <v>15</v>
      </c>
      <c r="E7" s="57">
        <v>19</v>
      </c>
      <c r="F7" s="230">
        <v>1.2666999999999999</v>
      </c>
      <c r="G7" s="51"/>
      <c r="H7" s="56"/>
      <c r="I7" s="57"/>
      <c r="J7" s="57"/>
      <c r="K7" s="54"/>
    </row>
    <row r="8" spans="2:11" s="95" customFormat="1" ht="15" customHeight="1">
      <c r="B8" s="61" t="s">
        <v>4</v>
      </c>
      <c r="C8" s="40">
        <v>-524</v>
      </c>
      <c r="D8" s="62">
        <v>-587</v>
      </c>
      <c r="E8" s="62">
        <v>63</v>
      </c>
      <c r="F8" s="63">
        <v>-0.10730000000000001</v>
      </c>
      <c r="G8" s="51"/>
      <c r="H8" s="40"/>
      <c r="I8" s="62"/>
      <c r="J8" s="62"/>
      <c r="K8" s="63"/>
    </row>
    <row r="9" spans="2:11" s="95" customFormat="1" ht="15" customHeight="1">
      <c r="B9" s="195" t="s">
        <v>5</v>
      </c>
      <c r="C9" s="21">
        <v>-346</v>
      </c>
      <c r="D9" s="49">
        <v>-380</v>
      </c>
      <c r="E9" s="49">
        <v>34</v>
      </c>
      <c r="F9" s="50">
        <v>-8.9499999999999996E-2</v>
      </c>
      <c r="G9" s="51"/>
      <c r="H9" s="21"/>
      <c r="I9" s="49"/>
      <c r="J9" s="49"/>
      <c r="K9" s="50"/>
    </row>
    <row r="10" spans="2:11" s="95" customFormat="1" ht="15" customHeight="1">
      <c r="B10" s="193" t="s">
        <v>6</v>
      </c>
      <c r="C10" s="35">
        <v>-95</v>
      </c>
      <c r="D10" s="53">
        <v>-104</v>
      </c>
      <c r="E10" s="53">
        <v>9</v>
      </c>
      <c r="F10" s="54">
        <v>-8.6499999999999994E-2</v>
      </c>
      <c r="G10" s="51"/>
      <c r="H10" s="35"/>
      <c r="I10" s="53"/>
      <c r="J10" s="53"/>
      <c r="K10" s="54"/>
    </row>
    <row r="11" spans="2:11" s="95" customFormat="1" ht="15" customHeight="1">
      <c r="B11" s="196" t="s">
        <v>7</v>
      </c>
      <c r="C11" s="35">
        <v>-52</v>
      </c>
      <c r="D11" s="53">
        <v>-67</v>
      </c>
      <c r="E11" s="53">
        <v>15</v>
      </c>
      <c r="F11" s="54">
        <v>-0.22389999999999999</v>
      </c>
      <c r="G11" s="51"/>
      <c r="H11" s="35"/>
      <c r="I11" s="53"/>
      <c r="J11" s="53"/>
      <c r="K11" s="54"/>
    </row>
    <row r="12" spans="2:11" s="95" customFormat="1" ht="15" customHeight="1">
      <c r="B12" s="194" t="s">
        <v>106</v>
      </c>
      <c r="C12" s="56">
        <v>-31</v>
      </c>
      <c r="D12" s="57">
        <v>-36</v>
      </c>
      <c r="E12" s="57">
        <v>5</v>
      </c>
      <c r="F12" s="60">
        <v>-0.1389</v>
      </c>
      <c r="G12" s="51"/>
      <c r="H12" s="56"/>
      <c r="I12" s="57"/>
      <c r="J12" s="57"/>
      <c r="K12" s="60"/>
    </row>
    <row r="13" spans="2:11" s="95" customFormat="1" ht="15" customHeight="1">
      <c r="B13" s="61" t="s">
        <v>8</v>
      </c>
      <c r="C13" s="40">
        <v>240</v>
      </c>
      <c r="D13" s="62">
        <v>211</v>
      </c>
      <c r="E13" s="62">
        <v>29</v>
      </c>
      <c r="F13" s="63">
        <v>0.13739999999999999</v>
      </c>
      <c r="G13" s="51"/>
      <c r="H13" s="40"/>
      <c r="I13" s="62"/>
      <c r="J13" s="62"/>
      <c r="K13" s="63"/>
    </row>
    <row r="14" spans="2:11" s="95" customFormat="1" ht="15" customHeight="1">
      <c r="B14" s="193" t="s">
        <v>9</v>
      </c>
      <c r="C14" s="21">
        <v>1</v>
      </c>
      <c r="D14" s="49">
        <v>1</v>
      </c>
      <c r="E14" s="49">
        <v>0</v>
      </c>
      <c r="F14" s="50">
        <v>0</v>
      </c>
      <c r="G14" s="51"/>
      <c r="H14" s="21"/>
      <c r="I14" s="49"/>
      <c r="J14" s="49"/>
      <c r="K14" s="50"/>
    </row>
    <row r="15" spans="2:11" s="95" customFormat="1" ht="15" customHeight="1">
      <c r="B15" s="196" t="s">
        <v>10</v>
      </c>
      <c r="C15" s="35">
        <v>-12</v>
      </c>
      <c r="D15" s="53">
        <v>-12</v>
      </c>
      <c r="E15" s="53">
        <v>0</v>
      </c>
      <c r="F15" s="54">
        <v>0</v>
      </c>
      <c r="G15" s="51"/>
      <c r="H15" s="35"/>
      <c r="I15" s="53"/>
      <c r="J15" s="53"/>
      <c r="K15" s="54"/>
    </row>
    <row r="16" spans="2:11" s="95" customFormat="1" ht="15" customHeight="1">
      <c r="B16" s="194" t="s">
        <v>11</v>
      </c>
      <c r="C16" s="56">
        <v>-21</v>
      </c>
      <c r="D16" s="57">
        <v>-20</v>
      </c>
      <c r="E16" s="57">
        <v>-1</v>
      </c>
      <c r="F16" s="60">
        <v>0.05</v>
      </c>
      <c r="G16" s="51"/>
      <c r="H16" s="56"/>
      <c r="I16" s="57"/>
      <c r="J16" s="57"/>
      <c r="K16" s="60"/>
    </row>
    <row r="17" spans="2:11" s="95" customFormat="1" ht="15" customHeight="1">
      <c r="B17" s="61" t="s">
        <v>107</v>
      </c>
      <c r="C17" s="40">
        <v>208</v>
      </c>
      <c r="D17" s="62">
        <v>180</v>
      </c>
      <c r="E17" s="62">
        <v>28</v>
      </c>
      <c r="F17" s="63">
        <v>0.15559999999999999</v>
      </c>
      <c r="G17" s="197"/>
      <c r="H17" s="40"/>
      <c r="I17" s="62"/>
      <c r="J17" s="62"/>
      <c r="K17" s="63"/>
    </row>
    <row r="18" spans="2:11" s="95" customFormat="1" ht="15" customHeight="1">
      <c r="B18" s="195" t="s">
        <v>108</v>
      </c>
      <c r="C18" s="21">
        <v>-17</v>
      </c>
      <c r="D18" s="49">
        <v>-15</v>
      </c>
      <c r="E18" s="49">
        <v>-2</v>
      </c>
      <c r="F18" s="50">
        <v>0.1333</v>
      </c>
      <c r="G18" s="51"/>
      <c r="H18" s="21"/>
      <c r="I18" s="49"/>
      <c r="J18" s="49"/>
      <c r="K18" s="50"/>
    </row>
    <row r="19" spans="2:11" s="95" customFormat="1" ht="15" hidden="1" customHeight="1">
      <c r="B19" s="196" t="s">
        <v>110</v>
      </c>
      <c r="C19" s="35">
        <v>0</v>
      </c>
      <c r="D19" s="53">
        <v>0</v>
      </c>
      <c r="E19" s="53">
        <v>0</v>
      </c>
      <c r="F19" s="54">
        <v>0</v>
      </c>
      <c r="G19" s="51"/>
      <c r="H19" s="35"/>
      <c r="I19" s="53"/>
      <c r="J19" s="53"/>
      <c r="K19" s="54"/>
    </row>
    <row r="20" spans="2:11" s="95" customFormat="1" ht="15" customHeight="1">
      <c r="B20" s="194" t="s">
        <v>111</v>
      </c>
      <c r="C20" s="56">
        <v>0</v>
      </c>
      <c r="D20" s="57">
        <v>1</v>
      </c>
      <c r="E20" s="57">
        <v>-1</v>
      </c>
      <c r="F20" s="60">
        <v>-1</v>
      </c>
      <c r="G20" s="51"/>
      <c r="H20" s="56"/>
      <c r="I20" s="57"/>
      <c r="J20" s="57"/>
      <c r="K20" s="60"/>
    </row>
    <row r="21" spans="2:11" s="198" customFormat="1" ht="15" customHeight="1">
      <c r="B21" s="61" t="s">
        <v>109</v>
      </c>
      <c r="C21" s="40">
        <v>191</v>
      </c>
      <c r="D21" s="62">
        <v>166</v>
      </c>
      <c r="E21" s="62">
        <v>25</v>
      </c>
      <c r="F21" s="63">
        <v>0.15060000000000001</v>
      </c>
      <c r="G21" s="64"/>
      <c r="H21" s="40"/>
      <c r="I21" s="62"/>
      <c r="J21" s="62"/>
      <c r="K21" s="63"/>
    </row>
    <row r="22" spans="2:11" s="198" customFormat="1" ht="15" customHeight="1">
      <c r="B22" s="61" t="s">
        <v>137</v>
      </c>
      <c r="C22" s="40">
        <v>9</v>
      </c>
      <c r="D22" s="62">
        <v>18</v>
      </c>
      <c r="E22" s="62">
        <v>-9</v>
      </c>
      <c r="F22" s="63">
        <v>-0.5</v>
      </c>
      <c r="G22" s="64"/>
      <c r="H22" s="40"/>
      <c r="I22" s="62"/>
      <c r="J22" s="62"/>
      <c r="K22" s="63"/>
    </row>
    <row r="23" spans="2:11" s="95" customFormat="1" ht="15" customHeight="1">
      <c r="B23" s="195" t="s">
        <v>12</v>
      </c>
      <c r="C23" s="21">
        <v>12</v>
      </c>
      <c r="D23" s="49">
        <v>21</v>
      </c>
      <c r="E23" s="49">
        <v>-9</v>
      </c>
      <c r="F23" s="50">
        <v>-0.42857142857142855</v>
      </c>
      <c r="G23" s="51"/>
      <c r="H23" s="21"/>
      <c r="I23" s="49"/>
      <c r="J23" s="49"/>
      <c r="K23" s="50"/>
    </row>
    <row r="24" spans="2:11" s="95" customFormat="1" ht="15" customHeight="1">
      <c r="B24" s="193" t="s">
        <v>13</v>
      </c>
      <c r="C24" s="35">
        <v>-12</v>
      </c>
      <c r="D24" s="53">
        <v>-12</v>
      </c>
      <c r="E24" s="53">
        <v>0</v>
      </c>
      <c r="F24" s="54">
        <v>0</v>
      </c>
      <c r="G24" s="51"/>
      <c r="H24" s="35"/>
      <c r="I24" s="53"/>
      <c r="J24" s="53"/>
      <c r="K24" s="54"/>
    </row>
    <row r="25" spans="2:11" s="95" customFormat="1" ht="15" customHeight="1">
      <c r="B25" s="196" t="s">
        <v>14</v>
      </c>
      <c r="C25" s="35">
        <v>8</v>
      </c>
      <c r="D25" s="53">
        <v>13</v>
      </c>
      <c r="E25" s="53">
        <v>-5</v>
      </c>
      <c r="F25" s="54">
        <v>-0.3846</v>
      </c>
      <c r="G25" s="51"/>
      <c r="H25" s="35"/>
      <c r="I25" s="53"/>
      <c r="J25" s="53"/>
      <c r="K25" s="54"/>
    </row>
    <row r="26" spans="2:11" s="95" customFormat="1" ht="15" customHeight="1">
      <c r="B26" s="199" t="s">
        <v>15</v>
      </c>
      <c r="C26" s="200">
        <v>1</v>
      </c>
      <c r="D26" s="201">
        <v>-4</v>
      </c>
      <c r="E26" s="201">
        <v>5</v>
      </c>
      <c r="F26" s="58">
        <v>-1.25</v>
      </c>
      <c r="G26" s="51"/>
      <c r="H26" s="56"/>
      <c r="I26" s="57"/>
      <c r="J26" s="57"/>
      <c r="K26" s="60"/>
    </row>
    <row r="27" spans="2:11" s="95" customFormat="1" ht="15" customHeight="1">
      <c r="B27" s="61" t="s">
        <v>16</v>
      </c>
      <c r="C27" s="40">
        <v>3</v>
      </c>
      <c r="D27" s="62">
        <v>1</v>
      </c>
      <c r="E27" s="62">
        <v>2</v>
      </c>
      <c r="F27" s="63" t="s">
        <v>157</v>
      </c>
      <c r="G27" s="51"/>
      <c r="H27" s="40"/>
      <c r="I27" s="62"/>
      <c r="J27" s="62"/>
      <c r="K27" s="63"/>
    </row>
    <row r="28" spans="2:11" s="95" customFormat="1" ht="24.75" customHeight="1">
      <c r="B28" s="202" t="s">
        <v>17</v>
      </c>
      <c r="C28" s="21">
        <v>3</v>
      </c>
      <c r="D28" s="49">
        <v>1</v>
      </c>
      <c r="E28" s="49">
        <v>2</v>
      </c>
      <c r="F28" s="50" t="s">
        <v>157</v>
      </c>
      <c r="G28" s="51"/>
      <c r="H28" s="21"/>
      <c r="I28" s="49"/>
      <c r="J28" s="49"/>
      <c r="K28" s="50"/>
    </row>
    <row r="29" spans="2:11" s="95" customFormat="1" ht="15" hidden="1" customHeight="1">
      <c r="B29" s="196" t="s">
        <v>123</v>
      </c>
      <c r="C29" s="35">
        <v>0</v>
      </c>
      <c r="D29" s="53">
        <v>0</v>
      </c>
      <c r="E29" s="53">
        <v>0</v>
      </c>
      <c r="F29" s="54">
        <v>0</v>
      </c>
      <c r="G29" s="51"/>
      <c r="H29" s="35"/>
      <c r="I29" s="53"/>
      <c r="J29" s="53"/>
      <c r="K29" s="54"/>
    </row>
    <row r="30" spans="2:11" s="95" customFormat="1" ht="15" hidden="1" customHeight="1">
      <c r="B30" s="194" t="s">
        <v>124</v>
      </c>
      <c r="C30" s="56">
        <v>0</v>
      </c>
      <c r="D30" s="57">
        <v>0</v>
      </c>
      <c r="E30" s="57">
        <v>0</v>
      </c>
      <c r="F30" s="60">
        <v>0</v>
      </c>
      <c r="G30" s="51"/>
      <c r="H30" s="56"/>
      <c r="I30" s="57"/>
      <c r="J30" s="57"/>
      <c r="K30" s="60"/>
    </row>
    <row r="31" spans="2:11" s="95" customFormat="1" ht="15" customHeight="1">
      <c r="B31" s="61" t="s">
        <v>20</v>
      </c>
      <c r="C31" s="40">
        <v>203</v>
      </c>
      <c r="D31" s="62">
        <v>185</v>
      </c>
      <c r="E31" s="62">
        <v>18</v>
      </c>
      <c r="F31" s="63">
        <v>9.7299999999999998E-2</v>
      </c>
      <c r="G31" s="51"/>
      <c r="H31" s="40"/>
      <c r="I31" s="62"/>
      <c r="J31" s="62"/>
      <c r="K31" s="63"/>
    </row>
    <row r="32" spans="2:11" s="95" customFormat="1" ht="15" customHeight="1">
      <c r="B32" s="195" t="s">
        <v>21</v>
      </c>
      <c r="C32" s="21">
        <v>-54</v>
      </c>
      <c r="D32" s="49">
        <v>-42</v>
      </c>
      <c r="E32" s="49">
        <v>-12</v>
      </c>
      <c r="F32" s="49">
        <v>0.2857142857142857</v>
      </c>
      <c r="G32" s="51"/>
      <c r="H32" s="21"/>
      <c r="I32" s="49"/>
      <c r="J32" s="49"/>
      <c r="K32" s="49"/>
    </row>
    <row r="33" spans="2:11" s="95" customFormat="1" ht="10.5" customHeight="1">
      <c r="B33" s="194"/>
      <c r="C33" s="57"/>
      <c r="D33" s="57"/>
      <c r="E33" s="57"/>
      <c r="F33" s="60"/>
      <c r="G33" s="51"/>
      <c r="H33" s="57"/>
      <c r="I33" s="57"/>
      <c r="J33" s="57"/>
      <c r="K33" s="60"/>
    </row>
    <row r="34" spans="2:11" s="95" customFormat="1" ht="15" customHeight="1">
      <c r="B34" s="61" t="s">
        <v>22</v>
      </c>
      <c r="C34" s="203">
        <v>149</v>
      </c>
      <c r="D34" s="62">
        <v>143</v>
      </c>
      <c r="E34" s="62">
        <v>6</v>
      </c>
      <c r="F34" s="231">
        <v>4.2000000000000003E-2</v>
      </c>
      <c r="G34" s="204"/>
      <c r="H34" s="203"/>
      <c r="I34" s="62"/>
      <c r="J34" s="62"/>
      <c r="K34" s="231"/>
    </row>
    <row r="35" spans="2:11" s="95" customFormat="1" ht="15" customHeight="1">
      <c r="B35" s="205" t="s">
        <v>57</v>
      </c>
      <c r="C35" s="40">
        <v>147</v>
      </c>
      <c r="D35" s="62">
        <v>140</v>
      </c>
      <c r="E35" s="62">
        <v>7</v>
      </c>
      <c r="F35" s="232">
        <v>0.05</v>
      </c>
      <c r="G35" s="64"/>
      <c r="H35" s="40"/>
      <c r="I35" s="62"/>
      <c r="J35" s="62"/>
      <c r="K35" s="232"/>
    </row>
    <row r="36" spans="2:11" s="95" customFormat="1" ht="15" customHeight="1">
      <c r="B36" s="202" t="s">
        <v>23</v>
      </c>
      <c r="C36" s="21">
        <v>2</v>
      </c>
      <c r="D36" s="49">
        <v>3</v>
      </c>
      <c r="E36" s="49">
        <v>-1</v>
      </c>
      <c r="F36" s="50">
        <v>-0.33329999999999999</v>
      </c>
      <c r="G36" s="51"/>
      <c r="H36" s="21"/>
      <c r="I36" s="49"/>
      <c r="J36" s="49"/>
      <c r="K36" s="50"/>
    </row>
    <row r="37" spans="2:11" s="95" customFormat="1" ht="10.5" customHeight="1">
      <c r="B37" s="206"/>
      <c r="C37" s="207"/>
      <c r="D37" s="208"/>
      <c r="E37" s="208"/>
      <c r="F37" s="209"/>
      <c r="H37" s="207"/>
      <c r="I37" s="208"/>
      <c r="J37" s="208"/>
      <c r="K37" s="209"/>
    </row>
    <row r="38" spans="2:11" ht="15" customHeight="1">
      <c r="B38" s="61" t="s">
        <v>158</v>
      </c>
      <c r="C38" s="278">
        <v>1.7922994226203366E-2</v>
      </c>
      <c r="D38" s="279">
        <v>1.7069518310669874E-2</v>
      </c>
      <c r="E38" s="279">
        <v>8.5347591553349214E-4</v>
      </c>
      <c r="F38" s="280">
        <v>0.05</v>
      </c>
      <c r="G38" s="95"/>
      <c r="H38" s="210"/>
      <c r="I38" s="211"/>
      <c r="J38" s="211"/>
      <c r="K38" s="231"/>
    </row>
    <row r="39" spans="2:11" s="95" customFormat="1" ht="7.5" customHeight="1">
      <c r="B39" s="212"/>
      <c r="C39" s="213"/>
      <c r="D39" s="213"/>
      <c r="E39" s="213"/>
      <c r="F39" s="214"/>
      <c r="H39" s="213"/>
      <c r="I39" s="213"/>
      <c r="J39" s="213"/>
      <c r="K39" s="214"/>
    </row>
    <row r="40" spans="2:11">
      <c r="B40" s="255" t="s">
        <v>144</v>
      </c>
      <c r="C40" s="255"/>
      <c r="D40" s="255"/>
      <c r="E40" s="255"/>
      <c r="F40" s="255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5EF"/>
    <pageSetUpPr fitToPage="1"/>
  </sheetPr>
  <dimension ref="A1:J22"/>
  <sheetViews>
    <sheetView showGridLines="0" zoomScale="90" zoomScaleNormal="90" workbookViewId="0">
      <selection activeCell="B2" sqref="B2"/>
    </sheetView>
  </sheetViews>
  <sheetFormatPr baseColWidth="10" defaultColWidth="9.109375" defaultRowHeight="10.199999999999999"/>
  <cols>
    <col min="1" max="1" width="4.44140625" style="28" customWidth="1"/>
    <col min="2" max="2" width="33.6640625" style="28" customWidth="1"/>
    <col min="3" max="8" width="13" style="28" customWidth="1"/>
    <col min="9" max="9" width="2" style="28" customWidth="1"/>
    <col min="10" max="16384" width="9.109375" style="28"/>
  </cols>
  <sheetData>
    <row r="1" spans="1:10">
      <c r="A1" s="27"/>
      <c r="G1" s="29"/>
    </row>
    <row r="2" spans="1:10" ht="24" customHeight="1">
      <c r="A2" s="27"/>
      <c r="C2" s="259" t="s">
        <v>146</v>
      </c>
      <c r="D2" s="260"/>
      <c r="E2" s="260"/>
      <c r="F2" s="260"/>
      <c r="G2" s="260"/>
      <c r="H2" s="260"/>
    </row>
    <row r="3" spans="1:10" ht="15.75" customHeight="1">
      <c r="C3" s="256" t="str">
        <f>+'Income Statement'!C3</f>
        <v>Mar-25</v>
      </c>
      <c r="D3" s="257"/>
      <c r="E3" s="257"/>
      <c r="F3" s="258" t="str">
        <f>+'Income Statement'!D3</f>
        <v>Mar-24</v>
      </c>
      <c r="G3" s="253"/>
      <c r="H3" s="253"/>
    </row>
    <row r="4" spans="1:10" ht="20.399999999999999">
      <c r="B4" s="30" t="s">
        <v>91</v>
      </c>
      <c r="C4" s="9" t="s">
        <v>24</v>
      </c>
      <c r="D4" s="9" t="s">
        <v>40</v>
      </c>
      <c r="E4" s="9" t="s">
        <v>25</v>
      </c>
      <c r="F4" s="31" t="s">
        <v>24</v>
      </c>
      <c r="G4" s="31" t="s">
        <v>40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60</v>
      </c>
      <c r="C6" s="35">
        <v>736</v>
      </c>
      <c r="D6" s="35">
        <v>-581</v>
      </c>
      <c r="E6" s="35">
        <v>155</v>
      </c>
      <c r="F6" s="36">
        <v>769</v>
      </c>
      <c r="G6" s="36">
        <v>-661</v>
      </c>
      <c r="H6" s="36">
        <v>108</v>
      </c>
    </row>
    <row r="7" spans="1:10" ht="15" customHeight="1">
      <c r="B7" s="34" t="s">
        <v>52</v>
      </c>
      <c r="C7" s="35">
        <v>42</v>
      </c>
      <c r="D7" s="35">
        <v>-6</v>
      </c>
      <c r="E7" s="35">
        <v>36</v>
      </c>
      <c r="F7" s="36">
        <v>64</v>
      </c>
      <c r="G7" s="36">
        <v>-6</v>
      </c>
      <c r="H7" s="36">
        <v>58</v>
      </c>
    </row>
    <row r="8" spans="1:10" ht="15" customHeight="1">
      <c r="B8" s="34" t="s">
        <v>53</v>
      </c>
      <c r="C8" s="35">
        <v>-14</v>
      </c>
      <c r="D8" s="35">
        <v>14</v>
      </c>
      <c r="E8" s="35">
        <v>0</v>
      </c>
      <c r="F8" s="36">
        <v>-35</v>
      </c>
      <c r="G8" s="36">
        <v>35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3.8" customHeight="1">
      <c r="B10" s="39" t="s">
        <v>59</v>
      </c>
      <c r="C10" s="40">
        <v>764</v>
      </c>
      <c r="D10" s="40">
        <v>-573</v>
      </c>
      <c r="E10" s="40">
        <v>191</v>
      </c>
      <c r="F10" s="41">
        <v>798</v>
      </c>
      <c r="G10" s="41">
        <v>-632</v>
      </c>
      <c r="H10" s="41">
        <v>166</v>
      </c>
      <c r="J10" s="42"/>
    </row>
    <row r="11" spans="1:10" ht="10.5" customHeight="1">
      <c r="B11" s="43"/>
      <c r="D11" s="42"/>
    </row>
    <row r="12" spans="1:10" ht="24" hidden="1" customHeight="1">
      <c r="C12" s="259" t="s">
        <v>147</v>
      </c>
      <c r="D12" s="260"/>
      <c r="E12" s="260"/>
      <c r="F12" s="260"/>
      <c r="G12" s="260"/>
      <c r="H12" s="260"/>
    </row>
    <row r="13" spans="1:10" ht="15" hidden="1" customHeight="1">
      <c r="C13" s="256" t="str">
        <f>+'Income Statement'!H3</f>
        <v>Q1 2025</v>
      </c>
      <c r="D13" s="257"/>
      <c r="E13" s="257"/>
      <c r="F13" s="258" t="str">
        <f>+'Income Statement'!I3</f>
        <v>Q1 2024</v>
      </c>
      <c r="G13" s="253"/>
      <c r="H13" s="253"/>
    </row>
    <row r="14" spans="1:10" ht="20.399999999999999" hidden="1">
      <c r="B14" s="30" t="s">
        <v>91</v>
      </c>
      <c r="C14" s="9" t="s">
        <v>24</v>
      </c>
      <c r="D14" s="9" t="s">
        <v>40</v>
      </c>
      <c r="E14" s="9" t="s">
        <v>25</v>
      </c>
      <c r="F14" s="31" t="s">
        <v>24</v>
      </c>
      <c r="G14" s="31" t="s">
        <v>40</v>
      </c>
      <c r="H14" s="31" t="s">
        <v>25</v>
      </c>
    </row>
    <row r="15" spans="1:10" ht="8.25" hidden="1" customHeight="1">
      <c r="B15" s="32"/>
      <c r="C15" s="21"/>
      <c r="D15" s="21"/>
      <c r="E15" s="21"/>
      <c r="F15" s="33"/>
      <c r="G15" s="33"/>
      <c r="H15" s="33"/>
    </row>
    <row r="16" spans="1:10" ht="15" hidden="1" customHeight="1">
      <c r="B16" s="34" t="s">
        <v>60</v>
      </c>
      <c r="C16" s="35"/>
      <c r="D16" s="35"/>
      <c r="E16" s="35"/>
      <c r="F16" s="36"/>
      <c r="G16" s="36"/>
      <c r="H16" s="36"/>
    </row>
    <row r="17" spans="2:8" ht="15" hidden="1" customHeight="1">
      <c r="B17" s="34" t="s">
        <v>52</v>
      </c>
      <c r="C17" s="35"/>
      <c r="D17" s="35"/>
      <c r="E17" s="35"/>
      <c r="F17" s="36"/>
      <c r="G17" s="36"/>
      <c r="H17" s="36"/>
    </row>
    <row r="18" spans="2:8" ht="15" hidden="1" customHeight="1">
      <c r="B18" s="34" t="s">
        <v>53</v>
      </c>
      <c r="C18" s="35"/>
      <c r="D18" s="35"/>
      <c r="E18" s="35"/>
      <c r="F18" s="36"/>
      <c r="G18" s="36"/>
      <c r="H18" s="36"/>
    </row>
    <row r="19" spans="2:8" ht="6" hidden="1" customHeight="1">
      <c r="B19" s="37"/>
      <c r="C19" s="38"/>
      <c r="D19" s="38"/>
      <c r="E19" s="38"/>
      <c r="F19" s="38"/>
      <c r="G19" s="38"/>
      <c r="H19" s="38"/>
    </row>
    <row r="20" spans="2:8" ht="15" hidden="1" customHeight="1">
      <c r="B20" s="39" t="s">
        <v>59</v>
      </c>
      <c r="C20" s="40"/>
      <c r="D20" s="40"/>
      <c r="E20" s="40"/>
      <c r="F20" s="41"/>
      <c r="G20" s="41"/>
      <c r="H20" s="41"/>
    </row>
    <row r="21" spans="2:8" hidden="1">
      <c r="B21" s="43"/>
      <c r="D21" s="42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5EF"/>
    <pageSetUpPr fitToPage="1"/>
  </sheetPr>
  <dimension ref="A1:K12"/>
  <sheetViews>
    <sheetView showGridLines="0" zoomScale="90" zoomScaleNormal="90" workbookViewId="0">
      <selection activeCell="B3" sqref="B3"/>
    </sheetView>
  </sheetViews>
  <sheetFormatPr baseColWidth="10" defaultColWidth="0" defaultRowHeight="10.199999999999999"/>
  <cols>
    <col min="1" max="1" width="4.88671875" style="95" customWidth="1"/>
    <col min="2" max="2" width="33.44140625" style="45" customWidth="1"/>
    <col min="3" max="5" width="9.88671875" style="89" customWidth="1"/>
    <col min="6" max="6" width="8.6640625" style="45" customWidth="1"/>
    <col min="7" max="7" width="1.6640625" style="151" customWidth="1"/>
    <col min="8" max="10" width="9.88671875" style="45" hidden="1" customWidth="1"/>
    <col min="11" max="11" width="8.6640625" style="45" hidden="1" customWidth="1"/>
    <col min="12" max="217" width="7.33203125" style="45" customWidth="1"/>
    <col min="218" max="218" width="7.88671875" style="45" customWidth="1"/>
    <col min="219" max="219" width="67.5546875" style="45" bestFit="1" customWidth="1"/>
    <col min="220" max="220" width="15.88671875" style="45" customWidth="1"/>
    <col min="221" max="16384" width="0" style="45" hidden="1"/>
  </cols>
  <sheetData>
    <row r="1" spans="1:11">
      <c r="A1" s="27"/>
      <c r="B1" s="183"/>
      <c r="C1" s="184"/>
      <c r="D1" s="184"/>
      <c r="E1" s="184"/>
    </row>
    <row r="2" spans="1:11">
      <c r="A2" s="27"/>
      <c r="B2" s="183"/>
      <c r="C2" s="184"/>
      <c r="D2" s="184"/>
      <c r="E2" s="184"/>
    </row>
    <row r="3" spans="1:11" ht="15" customHeight="1">
      <c r="C3" s="252" t="s">
        <v>114</v>
      </c>
      <c r="D3" s="252"/>
      <c r="E3" s="252"/>
      <c r="F3" s="252"/>
      <c r="G3" s="28"/>
      <c r="H3" s="252" t="s">
        <v>105</v>
      </c>
      <c r="I3" s="252" t="s">
        <v>112</v>
      </c>
      <c r="J3" s="252"/>
      <c r="K3" s="252" t="s">
        <v>113</v>
      </c>
    </row>
    <row r="4" spans="1:11" ht="22.5" customHeight="1">
      <c r="B4" s="30" t="s">
        <v>148</v>
      </c>
      <c r="C4" s="9" t="str">
        <f>+Market!C4</f>
        <v>Mar-25</v>
      </c>
      <c r="D4" s="10" t="str">
        <f>+Market!D4</f>
        <v>Mar-24</v>
      </c>
      <c r="E4" s="10" t="s">
        <v>78</v>
      </c>
      <c r="F4" s="30" t="s">
        <v>79</v>
      </c>
      <c r="G4" s="28"/>
      <c r="H4" s="9" t="str">
        <f>+Market!G4</f>
        <v>Q1 2025</v>
      </c>
      <c r="I4" s="10" t="str">
        <f>+Market!H4</f>
        <v>Q1 2024</v>
      </c>
      <c r="J4" s="10" t="s">
        <v>78</v>
      </c>
      <c r="K4" s="30" t="s">
        <v>79</v>
      </c>
    </row>
    <row r="5" spans="1:11" s="95" customFormat="1" ht="6" customHeight="1">
      <c r="B5" s="186"/>
      <c r="C5" s="187"/>
      <c r="D5" s="188"/>
      <c r="E5" s="188"/>
      <c r="F5" s="189"/>
      <c r="G5" s="28"/>
      <c r="H5" s="220"/>
      <c r="I5" s="220"/>
      <c r="J5" s="220"/>
      <c r="K5" s="220"/>
    </row>
    <row r="6" spans="1:11" s="95" customFormat="1" ht="15" customHeight="1">
      <c r="B6" s="34" t="s">
        <v>41</v>
      </c>
      <c r="C6" s="35">
        <v>267</v>
      </c>
      <c r="D6" s="53">
        <v>367</v>
      </c>
      <c r="E6" s="53">
        <v>-100</v>
      </c>
      <c r="F6" s="54">
        <v>-0.27250000000000002</v>
      </c>
      <c r="G6" s="51"/>
      <c r="H6" s="35"/>
      <c r="I6" s="53"/>
      <c r="J6" s="53"/>
      <c r="K6" s="54"/>
    </row>
    <row r="7" spans="1:11" s="95" customFormat="1" ht="15" customHeight="1">
      <c r="B7" s="34" t="s">
        <v>42</v>
      </c>
      <c r="C7" s="35">
        <v>414</v>
      </c>
      <c r="D7" s="53">
        <v>354</v>
      </c>
      <c r="E7" s="53">
        <v>60</v>
      </c>
      <c r="F7" s="54">
        <v>0.16950000000000001</v>
      </c>
      <c r="G7" s="51"/>
      <c r="H7" s="35"/>
      <c r="I7" s="53"/>
      <c r="J7" s="53"/>
      <c r="K7" s="54"/>
    </row>
    <row r="8" spans="1:11" s="95" customFormat="1" ht="15" customHeight="1">
      <c r="B8" s="115" t="s">
        <v>39</v>
      </c>
      <c r="C8" s="200">
        <v>22</v>
      </c>
      <c r="D8" s="201">
        <v>29</v>
      </c>
      <c r="E8" s="201">
        <v>-7</v>
      </c>
      <c r="F8" s="58">
        <v>-0.2414</v>
      </c>
      <c r="G8" s="51"/>
      <c r="H8" s="200"/>
      <c r="I8" s="201"/>
      <c r="J8" s="201"/>
      <c r="K8" s="58"/>
    </row>
    <row r="9" spans="1:11" s="95" customFormat="1" ht="15" customHeight="1">
      <c r="B9" s="39" t="s">
        <v>38</v>
      </c>
      <c r="C9" s="40">
        <v>703</v>
      </c>
      <c r="D9" s="62">
        <v>750</v>
      </c>
      <c r="E9" s="62">
        <v>-47</v>
      </c>
      <c r="F9" s="63">
        <v>-6.2700000000000006E-2</v>
      </c>
      <c r="G9" s="51"/>
      <c r="H9" s="40"/>
      <c r="I9" s="62"/>
      <c r="J9" s="62"/>
      <c r="K9" s="63"/>
    </row>
    <row r="10" spans="1:11" ht="18" customHeight="1">
      <c r="B10" s="221"/>
      <c r="C10" s="222"/>
      <c r="D10" s="223"/>
      <c r="E10" s="223"/>
      <c r="F10" s="224"/>
      <c r="G10" s="45"/>
    </row>
    <row r="11" spans="1:11" ht="18" customHeight="1">
      <c r="B11" s="221"/>
      <c r="C11" s="225"/>
      <c r="D11" s="225"/>
      <c r="E11" s="225"/>
      <c r="G11" s="45"/>
    </row>
    <row r="12" spans="1:11" ht="11.25" customHeight="1">
      <c r="B12" s="221"/>
      <c r="C12" s="222"/>
      <c r="D12" s="223"/>
      <c r="E12" s="223"/>
      <c r="F12" s="226"/>
      <c r="G12" s="45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5EF"/>
    <pageSetUpPr fitToPage="1"/>
  </sheetPr>
  <dimension ref="B1:K22"/>
  <sheetViews>
    <sheetView showGridLines="0" zoomScale="90" zoomScaleNormal="90" workbookViewId="0">
      <selection activeCell="B26" sqref="B26"/>
    </sheetView>
  </sheetViews>
  <sheetFormatPr baseColWidth="10" defaultColWidth="9.109375" defaultRowHeight="10.199999999999999"/>
  <cols>
    <col min="1" max="1" width="3.109375" style="28" customWidth="1"/>
    <col min="2" max="2" width="50.109375" style="28" customWidth="1"/>
    <col min="3" max="5" width="9.6640625" style="28" customWidth="1"/>
    <col min="6" max="6" width="8.6640625" style="28" customWidth="1"/>
    <col min="7" max="7" width="1.44140625" style="28" customWidth="1"/>
    <col min="8" max="10" width="9.6640625" style="28" hidden="1" customWidth="1"/>
    <col min="11" max="11" width="8.6640625" style="28" hidden="1" customWidth="1"/>
    <col min="12" max="12" width="9.109375" style="28" customWidth="1"/>
    <col min="13" max="16384" width="9.109375" style="28"/>
  </cols>
  <sheetData>
    <row r="1" spans="2:11">
      <c r="C1" s="44"/>
      <c r="D1" s="44"/>
      <c r="H1" s="44"/>
      <c r="I1" s="44"/>
    </row>
    <row r="2" spans="2:11" ht="11.25" customHeight="1">
      <c r="B2" s="45"/>
      <c r="C2" s="252" t="s">
        <v>114</v>
      </c>
      <c r="D2" s="252"/>
      <c r="E2" s="252"/>
      <c r="F2" s="252"/>
      <c r="H2" s="252" t="s">
        <v>105</v>
      </c>
      <c r="I2" s="252"/>
      <c r="J2" s="252"/>
      <c r="K2" s="252"/>
    </row>
    <row r="3" spans="2:11" ht="20.399999999999999">
      <c r="B3" s="30" t="s">
        <v>149</v>
      </c>
      <c r="C3" s="9" t="str">
        <f>+Market!C4</f>
        <v>Mar-25</v>
      </c>
      <c r="D3" s="10" t="str">
        <f>+Market!D4</f>
        <v>Mar-24</v>
      </c>
      <c r="E3" s="10" t="s">
        <v>78</v>
      </c>
      <c r="F3" s="30" t="s">
        <v>79</v>
      </c>
      <c r="H3" s="9" t="str">
        <f>+Market!G4</f>
        <v>Q1 2025</v>
      </c>
      <c r="I3" s="10" t="str">
        <f>+Market!H4</f>
        <v>Q1 2024</v>
      </c>
      <c r="J3" s="10" t="s">
        <v>78</v>
      </c>
      <c r="K3" s="30" t="s">
        <v>79</v>
      </c>
    </row>
    <row r="4" spans="2:11" ht="7.5" customHeight="1">
      <c r="B4" s="46"/>
      <c r="C4" s="216"/>
      <c r="D4" s="47"/>
      <c r="E4" s="47"/>
      <c r="F4" s="47"/>
      <c r="H4" s="47"/>
      <c r="I4" s="47"/>
      <c r="J4" s="47"/>
      <c r="K4" s="47"/>
    </row>
    <row r="5" spans="2:11">
      <c r="B5" s="48" t="s">
        <v>12</v>
      </c>
      <c r="C5" s="21">
        <v>12</v>
      </c>
      <c r="D5" s="49">
        <v>21</v>
      </c>
      <c r="E5" s="49">
        <v>-9</v>
      </c>
      <c r="F5" s="50">
        <v>-0.42857142857142855</v>
      </c>
      <c r="G5" s="51"/>
      <c r="H5" s="21"/>
      <c r="I5" s="49"/>
      <c r="J5" s="49"/>
      <c r="K5" s="50"/>
    </row>
    <row r="6" spans="2:11">
      <c r="B6" s="52" t="s">
        <v>135</v>
      </c>
      <c r="C6" s="35">
        <v>-12</v>
      </c>
      <c r="D6" s="53">
        <v>-12</v>
      </c>
      <c r="E6" s="53">
        <v>0</v>
      </c>
      <c r="F6" s="54">
        <v>0</v>
      </c>
      <c r="G6" s="51"/>
      <c r="H6" s="35"/>
      <c r="I6" s="53"/>
      <c r="J6" s="53"/>
      <c r="K6" s="54"/>
    </row>
    <row r="7" spans="2:11">
      <c r="B7" s="55" t="s">
        <v>14</v>
      </c>
      <c r="C7" s="56">
        <v>8</v>
      </c>
      <c r="D7" s="57">
        <v>13</v>
      </c>
      <c r="E7" s="57">
        <v>-5</v>
      </c>
      <c r="F7" s="58">
        <v>-0.38461538461538464</v>
      </c>
      <c r="G7" s="51"/>
      <c r="H7" s="56"/>
      <c r="I7" s="57"/>
      <c r="J7" s="57"/>
      <c r="K7" s="58"/>
    </row>
    <row r="8" spans="2:11">
      <c r="B8" s="59" t="s">
        <v>15</v>
      </c>
      <c r="C8" s="56">
        <v>1</v>
      </c>
      <c r="D8" s="57">
        <v>-4</v>
      </c>
      <c r="E8" s="57">
        <v>5</v>
      </c>
      <c r="F8" s="60">
        <v>-1.25</v>
      </c>
      <c r="G8" s="51"/>
      <c r="H8" s="56"/>
      <c r="I8" s="57"/>
      <c r="J8" s="57"/>
      <c r="K8" s="60"/>
    </row>
    <row r="9" spans="2:11" s="65" customFormat="1">
      <c r="B9" s="61" t="s">
        <v>136</v>
      </c>
      <c r="C9" s="40">
        <v>9</v>
      </c>
      <c r="D9" s="62">
        <v>18</v>
      </c>
      <c r="E9" s="62">
        <v>-9</v>
      </c>
      <c r="F9" s="63">
        <v>-0.5</v>
      </c>
      <c r="G9" s="64"/>
      <c r="H9" s="40"/>
      <c r="I9" s="62"/>
      <c r="J9" s="62"/>
      <c r="K9" s="63"/>
    </row>
    <row r="10" spans="2:11" ht="8.25" customHeight="1">
      <c r="B10" s="66"/>
      <c r="C10" s="67"/>
      <c r="D10" s="67"/>
      <c r="E10" s="67"/>
      <c r="F10" s="68"/>
      <c r="G10" s="69"/>
      <c r="H10" s="67"/>
      <c r="I10" s="67"/>
      <c r="J10" s="67"/>
      <c r="K10" s="68"/>
    </row>
    <row r="11" spans="2:11" ht="20.399999999999999">
      <c r="B11" s="219" t="s">
        <v>17</v>
      </c>
      <c r="C11" s="35">
        <v>3</v>
      </c>
      <c r="D11" s="53">
        <v>1</v>
      </c>
      <c r="E11" s="53">
        <v>2</v>
      </c>
      <c r="F11" s="54" t="s">
        <v>157</v>
      </c>
      <c r="G11" s="51"/>
      <c r="H11" s="35"/>
      <c r="I11" s="53"/>
      <c r="J11" s="53"/>
      <c r="K11" s="54"/>
    </row>
    <row r="12" spans="2:11" hidden="1">
      <c r="B12" s="55" t="s">
        <v>18</v>
      </c>
      <c r="C12" s="56">
        <v>0</v>
      </c>
      <c r="D12" s="57">
        <v>0</v>
      </c>
      <c r="E12" s="57">
        <v>0</v>
      </c>
      <c r="F12" s="58" t="e">
        <v>#DIV/0!</v>
      </c>
      <c r="G12" s="51"/>
      <c r="H12" s="56"/>
      <c r="I12" s="57"/>
      <c r="J12" s="57"/>
      <c r="K12" s="58"/>
    </row>
    <row r="13" spans="2:11" hidden="1">
      <c r="B13" s="59" t="s">
        <v>19</v>
      </c>
      <c r="C13" s="56">
        <v>0</v>
      </c>
      <c r="D13" s="57">
        <v>0</v>
      </c>
      <c r="E13" s="57">
        <v>0</v>
      </c>
      <c r="F13" s="60" t="e">
        <v>#DIV/0!</v>
      </c>
      <c r="G13" s="51"/>
      <c r="H13" s="56"/>
      <c r="I13" s="57"/>
      <c r="J13" s="57"/>
      <c r="K13" s="60"/>
    </row>
    <row r="14" spans="2:11">
      <c r="B14" s="61" t="s">
        <v>16</v>
      </c>
      <c r="C14" s="40">
        <v>3</v>
      </c>
      <c r="D14" s="62">
        <v>1</v>
      </c>
      <c r="E14" s="62">
        <v>2</v>
      </c>
      <c r="F14" s="63" t="s">
        <v>157</v>
      </c>
      <c r="G14" s="51"/>
      <c r="H14" s="40"/>
      <c r="I14" s="62"/>
      <c r="J14" s="62"/>
      <c r="K14" s="63"/>
    </row>
    <row r="15" spans="2:11">
      <c r="B15" s="70"/>
      <c r="C15" s="71"/>
      <c r="D15" s="71"/>
      <c r="E15" s="71"/>
      <c r="F15" s="63"/>
      <c r="G15" s="69"/>
      <c r="H15" s="71"/>
      <c r="I15" s="71"/>
      <c r="J15" s="71"/>
      <c r="K15" s="63"/>
    </row>
    <row r="16" spans="2:11">
      <c r="B16" s="72" t="s">
        <v>20</v>
      </c>
      <c r="C16" s="40">
        <v>203</v>
      </c>
      <c r="D16" s="62">
        <v>185</v>
      </c>
      <c r="E16" s="62">
        <v>18</v>
      </c>
      <c r="F16" s="63">
        <v>9.7297297297297303E-2</v>
      </c>
      <c r="G16" s="51"/>
      <c r="H16" s="40"/>
      <c r="I16" s="62"/>
      <c r="J16" s="62"/>
      <c r="K16" s="63"/>
    </row>
    <row r="17" spans="2:11">
      <c r="B17" s="73" t="s">
        <v>21</v>
      </c>
      <c r="C17" s="74">
        <v>-54</v>
      </c>
      <c r="D17" s="75">
        <v>-42</v>
      </c>
      <c r="E17" s="75">
        <v>-12</v>
      </c>
      <c r="F17" s="76">
        <v>0.2857142857142857</v>
      </c>
      <c r="G17" s="51"/>
      <c r="H17" s="74"/>
      <c r="I17" s="75"/>
      <c r="J17" s="75"/>
      <c r="K17" s="76"/>
    </row>
    <row r="18" spans="2:11" ht="7.5" customHeight="1">
      <c r="B18" s="77"/>
      <c r="C18" s="78"/>
      <c r="D18" s="78"/>
      <c r="E18" s="78"/>
      <c r="F18" s="79"/>
      <c r="G18" s="69"/>
      <c r="H18" s="78"/>
      <c r="I18" s="78"/>
      <c r="J18" s="78"/>
      <c r="K18" s="79"/>
    </row>
    <row r="19" spans="2:11">
      <c r="B19" s="61" t="s">
        <v>95</v>
      </c>
      <c r="C19" s="40">
        <v>149</v>
      </c>
      <c r="D19" s="62">
        <v>143</v>
      </c>
      <c r="E19" s="62">
        <v>6</v>
      </c>
      <c r="F19" s="63">
        <v>4.2000000000000003E-2</v>
      </c>
      <c r="G19" s="51"/>
      <c r="H19" s="40"/>
      <c r="I19" s="62"/>
      <c r="J19" s="62"/>
      <c r="K19" s="63"/>
    </row>
    <row r="20" spans="2:11">
      <c r="B20" s="80" t="s">
        <v>96</v>
      </c>
      <c r="C20" s="40">
        <v>147</v>
      </c>
      <c r="D20" s="62">
        <v>140</v>
      </c>
      <c r="E20" s="62">
        <v>7</v>
      </c>
      <c r="F20" s="63">
        <v>0.05</v>
      </c>
      <c r="G20" s="51"/>
      <c r="H20" s="40"/>
      <c r="I20" s="62"/>
      <c r="J20" s="62"/>
      <c r="K20" s="63"/>
    </row>
    <row r="21" spans="2:11" s="86" customFormat="1">
      <c r="B21" s="81" t="s">
        <v>97</v>
      </c>
      <c r="C21" s="82">
        <v>2</v>
      </c>
      <c r="D21" s="83">
        <v>3</v>
      </c>
      <c r="E21" s="83">
        <v>-1</v>
      </c>
      <c r="F21" s="84">
        <v>-0.33329999999999999</v>
      </c>
      <c r="G21" s="85"/>
      <c r="H21" s="82"/>
      <c r="I21" s="83"/>
      <c r="J21" s="83"/>
      <c r="K21" s="84"/>
    </row>
    <row r="22" spans="2:11">
      <c r="C22" s="87"/>
      <c r="G22" s="87"/>
      <c r="H22" s="87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5EF"/>
    <pageSetUpPr fitToPage="1"/>
  </sheetPr>
  <dimension ref="B1:G19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5.44140625" style="88" customWidth="1"/>
    <col min="2" max="2" width="44.33203125" style="88" customWidth="1"/>
    <col min="3" max="4" width="12.6640625" style="88" customWidth="1"/>
    <col min="5" max="5" width="14.109375" style="88" customWidth="1"/>
    <col min="6" max="6" width="12.6640625" style="88" customWidth="1"/>
    <col min="7" max="16384" width="11.44140625" style="88"/>
  </cols>
  <sheetData>
    <row r="1" spans="2:7" ht="10.5" customHeight="1"/>
    <row r="2" spans="2:7" s="45" customFormat="1" ht="10.199999999999999">
      <c r="C2" s="89"/>
      <c r="D2" s="89"/>
      <c r="G2" s="90"/>
    </row>
    <row r="3" spans="2:7" s="95" customFormat="1" ht="30" customHeight="1">
      <c r="B3" s="30" t="s">
        <v>150</v>
      </c>
      <c r="C3" s="91" t="str">
        <f>+Market!C4</f>
        <v>Mar-25</v>
      </c>
      <c r="D3" s="92" t="s">
        <v>139</v>
      </c>
      <c r="E3" s="92" t="s">
        <v>78</v>
      </c>
      <c r="F3" s="93" t="s">
        <v>79</v>
      </c>
      <c r="G3" s="94"/>
    </row>
    <row r="4" spans="2:7" s="95" customFormat="1" ht="7.5" customHeight="1">
      <c r="B4" s="96"/>
      <c r="C4" s="97"/>
      <c r="D4" s="98"/>
      <c r="E4" s="98"/>
      <c r="F4" s="99"/>
      <c r="G4" s="94"/>
    </row>
    <row r="5" spans="2:7" s="100" customFormat="1" ht="13.2" customHeight="1">
      <c r="B5" s="32" t="s">
        <v>34</v>
      </c>
      <c r="C5" s="21">
        <v>1778</v>
      </c>
      <c r="D5" s="49">
        <v>1811.6141139634306</v>
      </c>
      <c r="E5" s="49">
        <v>-33.614113963430555</v>
      </c>
      <c r="F5" s="50">
        <v>-1.8599999999999998E-2</v>
      </c>
      <c r="G5" s="90"/>
    </row>
    <row r="6" spans="2:7" s="100" customFormat="1" ht="13.2" customHeight="1">
      <c r="B6" s="34" t="s">
        <v>84</v>
      </c>
      <c r="C6" s="35">
        <v>2996</v>
      </c>
      <c r="D6" s="53">
        <v>3013.0241053328782</v>
      </c>
      <c r="E6" s="53">
        <v>-17.024105332878207</v>
      </c>
      <c r="F6" s="54">
        <v>-5.7000000000000002E-3</v>
      </c>
      <c r="G6" s="90"/>
    </row>
    <row r="7" spans="2:7" s="100" customFormat="1" ht="7.5" customHeight="1">
      <c r="B7" s="101"/>
      <c r="C7" s="102"/>
      <c r="D7" s="102"/>
      <c r="E7" s="103"/>
      <c r="F7" s="104"/>
      <c r="G7" s="90"/>
    </row>
    <row r="8" spans="2:7" s="105" customFormat="1" ht="10.199999999999999">
      <c r="B8" s="39" t="s">
        <v>85</v>
      </c>
      <c r="C8" s="40">
        <v>4774</v>
      </c>
      <c r="D8" s="62">
        <v>4824.6382192963083</v>
      </c>
      <c r="E8" s="62">
        <v>-50.638219296308307</v>
      </c>
      <c r="F8" s="63">
        <v>-1.0500000000000001E-2</v>
      </c>
      <c r="G8" s="94"/>
    </row>
    <row r="9" spans="2:7" s="45" customFormat="1" ht="10.199999999999999">
      <c r="C9" s="89"/>
      <c r="D9" s="89"/>
    </row>
    <row r="10" spans="2:7" s="45" customFormat="1" ht="10.199999999999999">
      <c r="C10" s="89"/>
      <c r="D10" s="89"/>
    </row>
    <row r="11" spans="2:7" s="45" customFormat="1" ht="28.5" customHeight="1">
      <c r="B11" s="30" t="s">
        <v>151</v>
      </c>
      <c r="C11" s="91" t="str">
        <f>+Market!C4</f>
        <v>Mar-25</v>
      </c>
      <c r="D11" s="92" t="s">
        <v>139</v>
      </c>
      <c r="E11" s="92" t="s">
        <v>78</v>
      </c>
      <c r="F11" s="93" t="s">
        <v>79</v>
      </c>
    </row>
    <row r="12" spans="2:7" s="95" customFormat="1" ht="7.5" customHeight="1">
      <c r="B12" s="96"/>
      <c r="C12" s="97"/>
      <c r="D12" s="98"/>
      <c r="E12" s="98"/>
      <c r="F12" s="99"/>
    </row>
    <row r="13" spans="2:7" s="100" customFormat="1" ht="12" customHeight="1">
      <c r="B13" s="32" t="s">
        <v>36</v>
      </c>
      <c r="C13" s="21">
        <v>978</v>
      </c>
      <c r="D13" s="49">
        <v>1186.432972723441</v>
      </c>
      <c r="E13" s="49">
        <v>-208.43297272344103</v>
      </c>
      <c r="F13" s="50">
        <v>-0.1757</v>
      </c>
      <c r="G13" s="90"/>
    </row>
    <row r="14" spans="2:7" s="100" customFormat="1" ht="12" customHeight="1">
      <c r="B14" s="34" t="s">
        <v>86</v>
      </c>
      <c r="C14" s="35">
        <v>892</v>
      </c>
      <c r="D14" s="53">
        <v>891.18178351363827</v>
      </c>
      <c r="E14" s="53">
        <v>0.8182164863617345</v>
      </c>
      <c r="F14" s="54">
        <v>8.9999999999999998E-4</v>
      </c>
      <c r="G14" s="90"/>
    </row>
    <row r="15" spans="2:7" s="100" customFormat="1" ht="12.6" customHeight="1">
      <c r="B15" s="34" t="s">
        <v>87</v>
      </c>
      <c r="C15" s="35">
        <v>2904</v>
      </c>
      <c r="D15" s="53">
        <v>2747.0234630592295</v>
      </c>
      <c r="E15" s="53">
        <v>156.97653694077053</v>
      </c>
      <c r="F15" s="54">
        <v>5.7099999999999998E-2</v>
      </c>
      <c r="G15" s="90"/>
    </row>
    <row r="16" spans="2:7" s="111" customFormat="1" ht="18.600000000000001" customHeight="1">
      <c r="B16" s="218" t="s">
        <v>138</v>
      </c>
      <c r="C16" s="107">
        <v>2890</v>
      </c>
      <c r="D16" s="108">
        <v>2734.8122353130079</v>
      </c>
      <c r="E16" s="108">
        <v>155.18776468699207</v>
      </c>
      <c r="F16" s="109">
        <v>5.67E-2</v>
      </c>
      <c r="G16" s="110"/>
    </row>
    <row r="17" spans="2:7" s="111" customFormat="1" ht="10.199999999999999">
      <c r="B17" s="106" t="s">
        <v>97</v>
      </c>
      <c r="C17" s="107">
        <v>14</v>
      </c>
      <c r="D17" s="108">
        <v>12.211227746221624</v>
      </c>
      <c r="E17" s="108">
        <v>1.7887722537783759</v>
      </c>
      <c r="F17" s="109">
        <v>0.14649999999999999</v>
      </c>
      <c r="G17" s="110"/>
    </row>
    <row r="18" spans="2:7" s="100" customFormat="1" ht="6" customHeight="1">
      <c r="B18" s="101"/>
      <c r="C18" s="102"/>
      <c r="D18" s="102"/>
      <c r="E18" s="103"/>
      <c r="F18" s="104"/>
      <c r="G18" s="90"/>
    </row>
    <row r="19" spans="2:7" s="105" customFormat="1" ht="10.199999999999999">
      <c r="B19" s="39" t="s">
        <v>88</v>
      </c>
      <c r="C19" s="40">
        <v>4774</v>
      </c>
      <c r="D19" s="62">
        <v>4824.6382192963083</v>
      </c>
      <c r="E19" s="62">
        <v>-50.638219296308307</v>
      </c>
      <c r="F19" s="63">
        <v>-1.0500000000000001E-2</v>
      </c>
      <c r="G19" s="94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5EF"/>
    <pageSetUpPr fitToPage="1"/>
  </sheetPr>
  <dimension ref="B2:K24"/>
  <sheetViews>
    <sheetView showGridLines="0" zoomScale="90" zoomScaleNormal="90" workbookViewId="0">
      <selection activeCell="A2" sqref="A2"/>
    </sheetView>
  </sheetViews>
  <sheetFormatPr baseColWidth="10" defaultColWidth="9.109375" defaultRowHeight="10.199999999999999"/>
  <cols>
    <col min="1" max="1" width="9.109375" style="28"/>
    <col min="2" max="2" width="12.33203125" style="28" customWidth="1"/>
    <col min="3" max="3" width="25.88671875" style="28" customWidth="1"/>
    <col min="4" max="4" width="11.88671875" style="28" customWidth="1"/>
    <col min="5" max="8" width="11.44140625" style="28" customWidth="1"/>
    <col min="9" max="9" width="1.109375" style="28" customWidth="1"/>
    <col min="10" max="10" width="10.6640625" style="28" customWidth="1"/>
    <col min="11" max="11" width="10.88671875" style="28" customWidth="1"/>
    <col min="12" max="16384" width="9.109375" style="28"/>
  </cols>
  <sheetData>
    <row r="2" spans="2:11" s="113" customFormat="1" ht="18.75" customHeight="1">
      <c r="B2" s="261" t="s">
        <v>55</v>
      </c>
      <c r="C2" s="261"/>
      <c r="D2" s="30" t="s">
        <v>77</v>
      </c>
      <c r="E2" s="91" t="str">
        <f>+Market!C4</f>
        <v>Mar-25</v>
      </c>
      <c r="F2" s="92" t="s">
        <v>139</v>
      </c>
      <c r="G2" s="229" t="str">
        <f>+Market!D4</f>
        <v>Mar-24</v>
      </c>
      <c r="H2" s="92" t="s">
        <v>35</v>
      </c>
      <c r="I2" s="112"/>
      <c r="J2" s="92" t="s">
        <v>0</v>
      </c>
    </row>
    <row r="3" spans="2:11" ht="10.5" customHeight="1"/>
    <row r="4" spans="2:11" ht="15" customHeight="1">
      <c r="B4" s="114" t="s">
        <v>26</v>
      </c>
      <c r="C4" s="115" t="s">
        <v>69</v>
      </c>
      <c r="D4" s="116" t="s">
        <v>27</v>
      </c>
      <c r="E4" s="235">
        <v>1.82</v>
      </c>
      <c r="F4" s="236">
        <v>1.53</v>
      </c>
      <c r="G4" s="117" t="s">
        <v>125</v>
      </c>
      <c r="H4" s="237">
        <v>0.29000000000000004</v>
      </c>
      <c r="I4" s="126"/>
      <c r="J4" s="58">
        <v>0.1895</v>
      </c>
    </row>
    <row r="5" spans="2:11" ht="15" customHeight="1">
      <c r="C5" s="37" t="s">
        <v>70</v>
      </c>
      <c r="D5" s="118" t="s">
        <v>27</v>
      </c>
      <c r="E5" s="238">
        <v>1.77</v>
      </c>
      <c r="F5" s="239">
        <v>1.48</v>
      </c>
      <c r="G5" s="119" t="s">
        <v>125</v>
      </c>
      <c r="H5" s="126">
        <v>0.29000000000000004</v>
      </c>
      <c r="I5" s="126"/>
      <c r="J5" s="120">
        <v>0.19589999999999999</v>
      </c>
    </row>
    <row r="6" spans="2:11" ht="15" customHeight="1">
      <c r="B6" s="121"/>
      <c r="C6" s="32" t="s">
        <v>28</v>
      </c>
      <c r="D6" s="122" t="s">
        <v>152</v>
      </c>
      <c r="E6" s="240">
        <v>800</v>
      </c>
      <c r="F6" s="241">
        <v>625.18114123998953</v>
      </c>
      <c r="G6" s="123" t="s">
        <v>125</v>
      </c>
      <c r="H6" s="242">
        <v>174.81885876001047</v>
      </c>
      <c r="I6" s="243"/>
      <c r="J6" s="50">
        <v>0.27960000000000002</v>
      </c>
      <c r="K6" s="124"/>
    </row>
    <row r="7" spans="2:11" ht="15" customHeight="1">
      <c r="B7" s="114" t="s">
        <v>29</v>
      </c>
      <c r="C7" s="115" t="s">
        <v>71</v>
      </c>
      <c r="D7" s="116" t="s">
        <v>27</v>
      </c>
      <c r="E7" s="235">
        <v>0.64</v>
      </c>
      <c r="F7" s="244">
        <v>0.76</v>
      </c>
      <c r="G7" s="117" t="s">
        <v>125</v>
      </c>
      <c r="H7" s="245">
        <v>-0.12</v>
      </c>
      <c r="I7" s="126"/>
      <c r="J7" s="58">
        <v>-0.15790000000000001</v>
      </c>
    </row>
    <row r="8" spans="2:11" ht="15" customHeight="1">
      <c r="C8" s="37" t="s">
        <v>72</v>
      </c>
      <c r="D8" s="118" t="s">
        <v>30</v>
      </c>
      <c r="E8" s="246">
        <v>0.52300000000000002</v>
      </c>
      <c r="F8" s="247">
        <v>0.57110000000000005</v>
      </c>
      <c r="G8" s="119" t="s">
        <v>125</v>
      </c>
      <c r="H8" s="248">
        <v>-4.8100000000000032E-2</v>
      </c>
      <c r="I8" s="248"/>
      <c r="J8" s="120">
        <v>-8.4199999999999997E-2</v>
      </c>
    </row>
    <row r="9" spans="2:11" ht="15" customHeight="1">
      <c r="C9" s="37" t="s">
        <v>73</v>
      </c>
      <c r="D9" s="118" t="s">
        <v>30</v>
      </c>
      <c r="E9" s="246">
        <v>0.47699999999999998</v>
      </c>
      <c r="F9" s="247">
        <v>0.4289</v>
      </c>
      <c r="G9" s="119" t="s">
        <v>125</v>
      </c>
      <c r="H9" s="248">
        <v>4.8099999999999976E-2</v>
      </c>
      <c r="I9" s="248"/>
      <c r="J9" s="120">
        <v>0.11210000000000001</v>
      </c>
    </row>
    <row r="10" spans="2:11" ht="15" customHeight="1">
      <c r="B10" s="121"/>
      <c r="C10" s="32" t="s">
        <v>74</v>
      </c>
      <c r="D10" s="122" t="s">
        <v>27</v>
      </c>
      <c r="E10" s="233">
        <v>69.33</v>
      </c>
      <c r="F10" s="250" t="s">
        <v>125</v>
      </c>
      <c r="G10" s="125">
        <v>60.3</v>
      </c>
      <c r="H10" s="234">
        <v>9.0300000000000011</v>
      </c>
      <c r="I10" s="126"/>
      <c r="J10" s="50">
        <v>0.14979999999999999</v>
      </c>
    </row>
    <row r="11" spans="2:11" ht="15" customHeight="1">
      <c r="B11" s="114" t="s">
        <v>31</v>
      </c>
      <c r="C11" s="115" t="s">
        <v>32</v>
      </c>
      <c r="D11" s="116" t="s">
        <v>30</v>
      </c>
      <c r="E11" s="127">
        <v>0.25</v>
      </c>
      <c r="F11" s="251" t="s">
        <v>125</v>
      </c>
      <c r="G11" s="248">
        <v>0.20800043372818466</v>
      </c>
      <c r="H11" s="128">
        <v>4.1999566271815336E-2</v>
      </c>
      <c r="I11" s="129"/>
      <c r="J11" s="58">
        <v>0.2019</v>
      </c>
    </row>
    <row r="12" spans="2:11" ht="15" customHeight="1">
      <c r="C12" s="37" t="s">
        <v>75</v>
      </c>
      <c r="D12" s="118" t="s">
        <v>30</v>
      </c>
      <c r="E12" s="130">
        <v>0.19760227117818158</v>
      </c>
      <c r="F12" s="251" t="s">
        <v>125</v>
      </c>
      <c r="G12" s="248">
        <v>0.21021369511608554</v>
      </c>
      <c r="H12" s="129">
        <v>-1.2611423937903959E-2</v>
      </c>
      <c r="I12" s="129"/>
      <c r="J12" s="120">
        <v>-0.06</v>
      </c>
    </row>
    <row r="13" spans="2:11" ht="15" customHeight="1">
      <c r="B13" s="121"/>
      <c r="C13" s="32" t="s">
        <v>76</v>
      </c>
      <c r="D13" s="122" t="s">
        <v>30</v>
      </c>
      <c r="E13" s="131">
        <v>0.10915026391252126</v>
      </c>
      <c r="F13" s="250" t="s">
        <v>125</v>
      </c>
      <c r="G13" s="249">
        <v>0.10237583861977659</v>
      </c>
      <c r="H13" s="132">
        <v>6.7744252927446763E-3</v>
      </c>
      <c r="I13" s="129"/>
      <c r="J13" s="50">
        <v>6.6199999999999995E-2</v>
      </c>
    </row>
    <row r="14" spans="2:11" ht="7.5" customHeight="1">
      <c r="J14" s="133"/>
    </row>
    <row r="15" spans="2:11">
      <c r="B15" s="28" t="s">
        <v>62</v>
      </c>
    </row>
    <row r="16" spans="2:11">
      <c r="B16" s="28" t="s">
        <v>63</v>
      </c>
    </row>
    <row r="17" spans="2:10">
      <c r="B17" s="28" t="s">
        <v>64</v>
      </c>
    </row>
    <row r="18" spans="2:10">
      <c r="B18" s="28" t="s">
        <v>65</v>
      </c>
    </row>
    <row r="19" spans="2:10">
      <c r="B19" s="28" t="s">
        <v>66</v>
      </c>
    </row>
    <row r="20" spans="2:10">
      <c r="B20" s="28" t="s">
        <v>67</v>
      </c>
    </row>
    <row r="21" spans="2:10">
      <c r="B21" s="28" t="s">
        <v>132</v>
      </c>
    </row>
    <row r="22" spans="2:10">
      <c r="B22" s="28" t="s">
        <v>133</v>
      </c>
    </row>
    <row r="23" spans="2:10">
      <c r="B23" s="134" t="s">
        <v>68</v>
      </c>
      <c r="C23" s="134"/>
      <c r="D23" s="134"/>
      <c r="E23" s="134"/>
      <c r="F23" s="134"/>
      <c r="G23" s="134"/>
      <c r="H23" s="134"/>
      <c r="I23" s="134"/>
      <c r="J23" s="134"/>
    </row>
    <row r="24" spans="2:10" ht="12">
      <c r="B24" s="135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5EF"/>
    <pageSetUpPr fitToPage="1"/>
  </sheetPr>
  <dimension ref="B2:F9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4.6640625" style="88" customWidth="1"/>
    <col min="2" max="2" width="43.109375" style="88" customWidth="1"/>
    <col min="3" max="3" width="13.109375" style="88" customWidth="1"/>
    <col min="4" max="4" width="12.88671875" style="88" customWidth="1"/>
    <col min="5" max="5" width="13.44140625" style="88" customWidth="1"/>
    <col min="6" max="6" width="12.44140625" style="88" customWidth="1"/>
    <col min="7" max="16384" width="11.44140625" style="88"/>
  </cols>
  <sheetData>
    <row r="2" spans="2:6">
      <c r="C2" s="136"/>
      <c r="D2" s="136"/>
      <c r="E2" s="137"/>
      <c r="F2" s="137"/>
    </row>
    <row r="3" spans="2:6" s="137" customFormat="1" ht="20.399999999999999">
      <c r="B3" s="30" t="s">
        <v>153</v>
      </c>
      <c r="C3" s="91" t="str">
        <f>+Market!C4</f>
        <v>Mar-25</v>
      </c>
      <c r="D3" s="92" t="str">
        <f>+Market!D4</f>
        <v>Mar-24</v>
      </c>
      <c r="E3" s="92" t="s">
        <v>78</v>
      </c>
      <c r="F3" s="93" t="s">
        <v>79</v>
      </c>
    </row>
    <row r="4" spans="2:6" s="137" customFormat="1" ht="8.25" customHeight="1">
      <c r="B4" s="96"/>
      <c r="C4" s="97"/>
      <c r="D4" s="98"/>
      <c r="E4" s="98"/>
      <c r="F4" s="99"/>
    </row>
    <row r="5" spans="2:6" s="137" customFormat="1">
      <c r="B5" s="32" t="s">
        <v>80</v>
      </c>
      <c r="C5" s="21">
        <v>18.626999999999999</v>
      </c>
      <c r="D5" s="49">
        <v>172.63499999999999</v>
      </c>
      <c r="E5" s="49">
        <v>-154.00799999999998</v>
      </c>
      <c r="F5" s="50">
        <v>-0.89210183334781468</v>
      </c>
    </row>
    <row r="6" spans="2:6" s="137" customFormat="1">
      <c r="B6" s="34" t="s">
        <v>81</v>
      </c>
      <c r="C6" s="35">
        <v>17.748999999999999</v>
      </c>
      <c r="D6" s="53">
        <v>-156.04599999999999</v>
      </c>
      <c r="E6" s="53">
        <v>173.79499999999999</v>
      </c>
      <c r="F6" s="54">
        <v>-1.1137421016879638</v>
      </c>
    </row>
    <row r="7" spans="2:6" s="137" customFormat="1">
      <c r="B7" s="34" t="s">
        <v>82</v>
      </c>
      <c r="C7" s="35">
        <v>-67.984999999999999</v>
      </c>
      <c r="D7" s="53">
        <v>-56.737000000000002</v>
      </c>
      <c r="E7" s="53">
        <v>-11.247999999999998</v>
      </c>
      <c r="F7" s="54">
        <v>0.19824805682358951</v>
      </c>
    </row>
    <row r="8" spans="2:6" s="137" customFormat="1" ht="7.5" customHeight="1">
      <c r="B8" s="101"/>
      <c r="C8" s="102"/>
      <c r="D8" s="102"/>
      <c r="E8" s="103"/>
      <c r="F8" s="104"/>
    </row>
    <row r="9" spans="2:6" s="137" customFormat="1">
      <c r="B9" s="39" t="s">
        <v>83</v>
      </c>
      <c r="C9" s="40">
        <v>-31.609000000000002</v>
      </c>
      <c r="D9" s="62">
        <v>-40.148000000000003</v>
      </c>
      <c r="E9" s="62">
        <v>8.5390000000000015</v>
      </c>
      <c r="F9" s="63">
        <v>-0.21268805419946202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5EF"/>
    <pageSetUpPr fitToPage="1"/>
  </sheetPr>
  <dimension ref="B3:H12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5.44140625" style="88" customWidth="1"/>
    <col min="2" max="2" width="32" style="88" customWidth="1"/>
    <col min="3" max="4" width="12.88671875" style="88" customWidth="1"/>
    <col min="5" max="5" width="1.44140625" style="88" customWidth="1"/>
    <col min="6" max="16384" width="11.44140625" style="88"/>
  </cols>
  <sheetData>
    <row r="3" spans="2:8" s="28" customFormat="1" ht="27" customHeight="1">
      <c r="B3" s="138"/>
      <c r="C3" s="262" t="s">
        <v>154</v>
      </c>
      <c r="D3" s="263"/>
      <c r="E3" s="263"/>
      <c r="F3" s="263"/>
      <c r="G3" s="263"/>
    </row>
    <row r="4" spans="2:8" s="28" customFormat="1" ht="24.75" customHeight="1">
      <c r="B4" s="265" t="s">
        <v>91</v>
      </c>
      <c r="C4" s="264" t="s">
        <v>89</v>
      </c>
      <c r="D4" s="264"/>
      <c r="E4" s="139"/>
      <c r="F4" s="264" t="s">
        <v>90</v>
      </c>
      <c r="G4" s="264"/>
      <c r="H4" s="140"/>
    </row>
    <row r="5" spans="2:8" s="28" customFormat="1" ht="15" customHeight="1">
      <c r="B5" s="261"/>
      <c r="C5" s="9" t="str">
        <f>+Market!C4</f>
        <v>Mar-25</v>
      </c>
      <c r="D5" s="10" t="str">
        <f>+Market!D4</f>
        <v>Mar-24</v>
      </c>
      <c r="E5" s="139"/>
      <c r="F5" s="9" t="str">
        <f>+Market!C4</f>
        <v>Mar-25</v>
      </c>
      <c r="G5" s="10" t="str">
        <f>+Market!D4</f>
        <v>Mar-24</v>
      </c>
    </row>
    <row r="6" spans="2:8" s="28" customFormat="1" ht="8.25" customHeight="1">
      <c r="B6" s="96"/>
      <c r="C6" s="97"/>
      <c r="D6" s="98"/>
      <c r="E6" s="139"/>
      <c r="F6" s="97"/>
      <c r="G6" s="98"/>
    </row>
    <row r="7" spans="2:8" s="28" customFormat="1" ht="10.199999999999999">
      <c r="B7" s="32" t="s">
        <v>56</v>
      </c>
      <c r="C7" s="21">
        <v>5</v>
      </c>
      <c r="D7" s="49">
        <v>45.053855323817665</v>
      </c>
      <c r="E7" s="141"/>
      <c r="F7" s="21">
        <v>12</v>
      </c>
      <c r="G7" s="49">
        <v>12.109799453534619</v>
      </c>
    </row>
    <row r="8" spans="2:8" s="28" customFormat="1" ht="10.199999999999999">
      <c r="B8" s="34" t="s">
        <v>33</v>
      </c>
      <c r="C8" s="35">
        <v>0</v>
      </c>
      <c r="D8" s="53">
        <v>0.76167568651032269</v>
      </c>
      <c r="E8" s="141"/>
      <c r="F8" s="35">
        <v>2</v>
      </c>
      <c r="G8" s="53">
        <v>1.7554409173866719</v>
      </c>
    </row>
    <row r="9" spans="2:8" s="28" customFormat="1" ht="11.25" hidden="1" customHeight="1">
      <c r="B9" s="34"/>
      <c r="C9" s="35">
        <v>0</v>
      </c>
      <c r="D9" s="53">
        <v>0</v>
      </c>
      <c r="E9" s="141"/>
      <c r="F9" s="35">
        <v>0</v>
      </c>
      <c r="G9" s="53">
        <v>0</v>
      </c>
    </row>
    <row r="10" spans="2:8" s="28" customFormat="1" ht="8.25" customHeight="1">
      <c r="B10" s="142"/>
      <c r="C10" s="143"/>
      <c r="D10" s="144"/>
      <c r="E10" s="141"/>
      <c r="F10" s="143"/>
      <c r="G10" s="144"/>
    </row>
    <row r="11" spans="2:8" s="28" customFormat="1" ht="10.199999999999999">
      <c r="B11" s="145" t="s">
        <v>92</v>
      </c>
      <c r="C11" s="146">
        <v>5</v>
      </c>
      <c r="D11" s="147">
        <v>45.815531010327987</v>
      </c>
      <c r="E11" s="148"/>
      <c r="F11" s="146">
        <v>14</v>
      </c>
      <c r="G11" s="147">
        <v>13.86524037092129</v>
      </c>
    </row>
    <row r="12" spans="2:8" s="28" customFormat="1" ht="17.25" customHeight="1">
      <c r="B12" s="43"/>
    </row>
  </sheetData>
  <mergeCells count="4">
    <mergeCell ref="C3:G3"/>
    <mergeCell ref="C4:D4"/>
    <mergeCell ref="F4:G4"/>
    <mergeCell ref="B4:B5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5EF"/>
    <pageSetUpPr fitToPage="1"/>
  </sheetPr>
  <dimension ref="B1:D6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5.33203125" style="88" customWidth="1"/>
    <col min="2" max="2" width="28.5546875" style="88" customWidth="1"/>
    <col min="3" max="3" width="12.44140625" style="88" customWidth="1"/>
    <col min="4" max="4" width="13.33203125" style="88" customWidth="1"/>
    <col min="5" max="16384" width="11.44140625" style="88"/>
  </cols>
  <sheetData>
    <row r="1" spans="2:4" ht="12.75" customHeight="1"/>
    <row r="3" spans="2:4" s="43" customFormat="1" ht="30" customHeight="1">
      <c r="B3" s="8" t="s">
        <v>58</v>
      </c>
      <c r="C3" s="9" t="s">
        <v>156</v>
      </c>
      <c r="D3" s="10" t="s">
        <v>155</v>
      </c>
    </row>
    <row r="4" spans="2:4" s="43" customFormat="1" ht="6" customHeight="1">
      <c r="B4" s="15"/>
      <c r="C4" s="215"/>
      <c r="D4" s="16"/>
    </row>
    <row r="5" spans="2:4" s="43" customFormat="1" ht="10.199999999999999">
      <c r="B5" s="20" t="s">
        <v>37</v>
      </c>
      <c r="C5" s="149">
        <v>1</v>
      </c>
      <c r="D5" s="150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5EF"/>
    <pageSetUpPr fitToPage="1"/>
  </sheetPr>
  <dimension ref="A2:F40"/>
  <sheetViews>
    <sheetView showGridLines="0" zoomScaleNormal="100" workbookViewId="0"/>
  </sheetViews>
  <sheetFormatPr baseColWidth="10" defaultColWidth="11.44140625" defaultRowHeight="10.199999999999999"/>
  <cols>
    <col min="1" max="1" width="34.6640625" style="151" customWidth="1"/>
    <col min="2" max="5" width="13.109375" style="151" customWidth="1"/>
    <col min="6" max="6" width="11.33203125" style="151" customWidth="1"/>
    <col min="7" max="16384" width="11.44140625" style="151"/>
  </cols>
  <sheetData>
    <row r="2" spans="1:6" ht="20.25" customHeight="1">
      <c r="A2" s="271" t="s">
        <v>93</v>
      </c>
      <c r="B2" s="273" t="str">
        <f>+Market!C4</f>
        <v>Mar-25</v>
      </c>
      <c r="C2" s="266" t="str">
        <f>+Market!D4</f>
        <v>Mar-24</v>
      </c>
      <c r="D2" s="266" t="s">
        <v>78</v>
      </c>
      <c r="E2" s="268" t="s">
        <v>79</v>
      </c>
    </row>
    <row r="3" spans="1:6" ht="20.25" customHeight="1">
      <c r="A3" s="272"/>
      <c r="B3" s="274"/>
      <c r="C3" s="267"/>
      <c r="D3" s="267"/>
      <c r="E3" s="269"/>
    </row>
    <row r="4" spans="1:6" ht="18" customHeight="1">
      <c r="A4" s="152" t="s">
        <v>43</v>
      </c>
      <c r="B4" s="153">
        <v>4024.1156919999994</v>
      </c>
      <c r="C4" s="154">
        <v>4339.6528659999994</v>
      </c>
      <c r="D4" s="154">
        <f t="shared" ref="D4:D18" si="0">+B4-C4</f>
        <v>-315.53717400000005</v>
      </c>
      <c r="E4" s="155">
        <f t="shared" ref="E4:E18" si="1">+B4/C4-1</f>
        <v>-7.2710233685313375E-2</v>
      </c>
    </row>
    <row r="5" spans="1:6">
      <c r="A5" s="32" t="s">
        <v>44</v>
      </c>
      <c r="B5" s="156">
        <v>2464.9327949999997</v>
      </c>
      <c r="C5" s="157">
        <v>2873.1234789999999</v>
      </c>
      <c r="D5" s="157">
        <f t="shared" si="0"/>
        <v>-408.19068400000015</v>
      </c>
      <c r="E5" s="158">
        <f t="shared" si="1"/>
        <v>-0.1420720992270309</v>
      </c>
    </row>
    <row r="6" spans="1:6">
      <c r="A6" s="34" t="s">
        <v>54</v>
      </c>
      <c r="B6" s="159">
        <v>1533.0808769999999</v>
      </c>
      <c r="C6" s="160">
        <v>1437.3134930000001</v>
      </c>
      <c r="D6" s="160">
        <f t="shared" si="0"/>
        <v>95.767383999999765</v>
      </c>
      <c r="E6" s="161">
        <f t="shared" si="1"/>
        <v>6.6629433638803137E-2</v>
      </c>
    </row>
    <row r="7" spans="1:6">
      <c r="A7" s="115" t="s">
        <v>61</v>
      </c>
      <c r="B7" s="162">
        <v>26.10202</v>
      </c>
      <c r="C7" s="163">
        <v>29.215893999999999</v>
      </c>
      <c r="D7" s="163">
        <f t="shared" si="0"/>
        <v>-3.1138739999999991</v>
      </c>
      <c r="E7" s="164">
        <f t="shared" si="1"/>
        <v>-0.10658150662786492</v>
      </c>
    </row>
    <row r="8" spans="1:6" ht="16.5" customHeight="1">
      <c r="A8" s="165" t="s">
        <v>45</v>
      </c>
      <c r="B8" s="166">
        <v>3946.7436379999999</v>
      </c>
      <c r="C8" s="154">
        <v>4424.8499909999991</v>
      </c>
      <c r="D8" s="154">
        <f t="shared" si="0"/>
        <v>-478.10635299999922</v>
      </c>
      <c r="E8" s="167">
        <f t="shared" si="1"/>
        <v>-0.10805029638800234</v>
      </c>
      <c r="F8" s="168"/>
    </row>
    <row r="9" spans="1:6">
      <c r="A9" s="32" t="s">
        <v>46</v>
      </c>
      <c r="B9" s="156">
        <v>0</v>
      </c>
      <c r="C9" s="157">
        <v>125.891121</v>
      </c>
      <c r="D9" s="157">
        <f t="shared" si="0"/>
        <v>-125.891121</v>
      </c>
      <c r="E9" s="158">
        <f t="shared" si="1"/>
        <v>-1</v>
      </c>
    </row>
    <row r="10" spans="1:6">
      <c r="A10" s="34" t="s">
        <v>47</v>
      </c>
      <c r="B10" s="159">
        <v>2462.471892</v>
      </c>
      <c r="C10" s="160">
        <v>2717.3696679999998</v>
      </c>
      <c r="D10" s="160">
        <f t="shared" si="0"/>
        <v>-254.89777599999979</v>
      </c>
      <c r="E10" s="161">
        <f t="shared" si="1"/>
        <v>-9.3803128445017925E-2</v>
      </c>
      <c r="F10" s="168"/>
    </row>
    <row r="11" spans="1:6">
      <c r="A11" s="34" t="s">
        <v>127</v>
      </c>
      <c r="B11" s="159">
        <v>1484.2717459999999</v>
      </c>
      <c r="C11" s="160">
        <v>1707.4803229999998</v>
      </c>
      <c r="D11" s="160">
        <f t="shared" si="0"/>
        <v>-223.20857699999988</v>
      </c>
      <c r="E11" s="161">
        <f t="shared" si="1"/>
        <v>-0.1307239527116939</v>
      </c>
    </row>
    <row r="12" spans="1:6" ht="16.5" hidden="1" customHeight="1">
      <c r="A12" s="169" t="s">
        <v>48</v>
      </c>
      <c r="B12" s="170">
        <v>0</v>
      </c>
      <c r="C12" s="171">
        <v>0</v>
      </c>
      <c r="D12" s="171">
        <f t="shared" si="0"/>
        <v>0</v>
      </c>
      <c r="E12" s="172" t="e">
        <f t="shared" si="1"/>
        <v>#DIV/0!</v>
      </c>
    </row>
    <row r="13" spans="1:6" ht="16.5" customHeight="1">
      <c r="A13" s="165" t="s">
        <v>49</v>
      </c>
      <c r="B13" s="166">
        <v>7970.9005429999988</v>
      </c>
      <c r="C13" s="154">
        <v>8764.5028550000006</v>
      </c>
      <c r="D13" s="154">
        <f t="shared" si="0"/>
        <v>-793.6023120000018</v>
      </c>
      <c r="E13" s="167">
        <f t="shared" si="1"/>
        <v>-9.0547327684109891E-2</v>
      </c>
    </row>
    <row r="14" spans="1:6">
      <c r="A14" s="32" t="s">
        <v>130</v>
      </c>
      <c r="B14" s="156">
        <v>2601.2626890000001</v>
      </c>
      <c r="C14" s="157">
        <v>3385.7811770000003</v>
      </c>
      <c r="D14" s="157">
        <f t="shared" si="0"/>
        <v>-784.51848800000016</v>
      </c>
      <c r="E14" s="158">
        <f t="shared" si="1"/>
        <v>-0.231709743479385</v>
      </c>
    </row>
    <row r="15" spans="1:6">
      <c r="A15" s="34" t="s">
        <v>131</v>
      </c>
      <c r="B15" s="159">
        <v>5011.3798539999989</v>
      </c>
      <c r="C15" s="160">
        <v>4923.8710929999997</v>
      </c>
      <c r="D15" s="160">
        <f t="shared" si="0"/>
        <v>87.50876099999914</v>
      </c>
      <c r="E15" s="161">
        <f t="shared" si="1"/>
        <v>1.7772350117858604E-2</v>
      </c>
    </row>
    <row r="16" spans="1:6">
      <c r="A16" s="34" t="s">
        <v>128</v>
      </c>
      <c r="B16" s="159">
        <v>358.25800000000004</v>
      </c>
      <c r="C16" s="160">
        <v>454.85058499999997</v>
      </c>
      <c r="D16" s="160">
        <f t="shared" si="0"/>
        <v>-96.592584999999929</v>
      </c>
      <c r="E16" s="161">
        <f t="shared" si="1"/>
        <v>-0.21236113173296223</v>
      </c>
    </row>
    <row r="17" spans="1:6">
      <c r="A17" s="115" t="s">
        <v>129</v>
      </c>
      <c r="B17" s="162">
        <v>0</v>
      </c>
      <c r="C17" s="163">
        <v>125.891121</v>
      </c>
      <c r="D17" s="163">
        <f t="shared" si="0"/>
        <v>-125.891121</v>
      </c>
      <c r="E17" s="164">
        <f t="shared" si="1"/>
        <v>-1</v>
      </c>
    </row>
    <row r="18" spans="1:6" ht="13.5" customHeight="1">
      <c r="A18" s="165" t="s">
        <v>50</v>
      </c>
      <c r="B18" s="166">
        <v>19992.722263094198</v>
      </c>
      <c r="C18" s="154">
        <v>20324.474729229245</v>
      </c>
      <c r="D18" s="154">
        <f t="shared" si="0"/>
        <v>-331.75246613504714</v>
      </c>
      <c r="E18" s="167">
        <f t="shared" si="1"/>
        <v>-1.6322806397448653E-2</v>
      </c>
    </row>
    <row r="19" spans="1:6" ht="14.25" customHeight="1">
      <c r="A19" s="173" t="s">
        <v>51</v>
      </c>
      <c r="B19" s="174">
        <v>0.39869010523464216</v>
      </c>
      <c r="C19" s="175">
        <v>0.43122899714576646</v>
      </c>
      <c r="D19" s="176">
        <f>+B19-C19</f>
        <v>-3.2538891911124301E-2</v>
      </c>
      <c r="E19" s="176">
        <f>+B19/C19-1</f>
        <v>-7.545617786951675E-2</v>
      </c>
    </row>
    <row r="20" spans="1:6" s="51" customFormat="1" ht="11.25" customHeight="1">
      <c r="A20" s="270"/>
      <c r="B20" s="270"/>
      <c r="C20" s="177"/>
      <c r="D20" s="177"/>
      <c r="E20" s="177"/>
      <c r="F20" s="178"/>
    </row>
    <row r="21" spans="1:6" s="51" customFormat="1" ht="11.25" customHeight="1">
      <c r="A21" s="177"/>
      <c r="B21" s="177"/>
      <c r="C21" s="177"/>
      <c r="D21" s="177"/>
      <c r="E21" s="177"/>
      <c r="F21" s="178"/>
    </row>
    <row r="22" spans="1:6" ht="23.25" hidden="1" customHeight="1">
      <c r="A22" s="271" t="s">
        <v>94</v>
      </c>
      <c r="B22" s="273" t="str">
        <f>+Market!G4</f>
        <v>Q1 2025</v>
      </c>
      <c r="C22" s="266" t="str">
        <f>+Market!H4</f>
        <v>Q1 2024</v>
      </c>
      <c r="D22" s="266" t="s">
        <v>78</v>
      </c>
      <c r="E22" s="268" t="s">
        <v>79</v>
      </c>
    </row>
    <row r="23" spans="1:6" ht="20.25" hidden="1" customHeight="1">
      <c r="A23" s="272"/>
      <c r="B23" s="274"/>
      <c r="C23" s="267"/>
      <c r="D23" s="267"/>
      <c r="E23" s="269"/>
    </row>
    <row r="24" spans="1:6" ht="16.5" hidden="1" customHeight="1">
      <c r="A24" s="152" t="s">
        <v>43</v>
      </c>
      <c r="B24" s="153">
        <v>4024.1156919999994</v>
      </c>
      <c r="C24" s="154">
        <v>4339.6528659999994</v>
      </c>
      <c r="D24" s="154">
        <f t="shared" ref="D24:D38" si="2">+B24-C24</f>
        <v>-315.53717400000005</v>
      </c>
      <c r="E24" s="155">
        <f t="shared" ref="E24:E38" si="3">+B24/C24-1</f>
        <v>-7.2710233685313375E-2</v>
      </c>
    </row>
    <row r="25" spans="1:6" hidden="1">
      <c r="A25" s="32" t="s">
        <v>44</v>
      </c>
      <c r="B25" s="156">
        <v>2464.9327949999997</v>
      </c>
      <c r="C25" s="157">
        <v>2873.1234789999999</v>
      </c>
      <c r="D25" s="157">
        <f t="shared" si="2"/>
        <v>-408.19068400000015</v>
      </c>
      <c r="E25" s="158">
        <f t="shared" si="3"/>
        <v>-0.1420720992270309</v>
      </c>
    </row>
    <row r="26" spans="1:6" hidden="1">
      <c r="A26" s="34" t="s">
        <v>54</v>
      </c>
      <c r="B26" s="159">
        <v>1533.0808769999999</v>
      </c>
      <c r="C26" s="160">
        <v>1437.3134930000001</v>
      </c>
      <c r="D26" s="160">
        <f t="shared" si="2"/>
        <v>95.767383999999765</v>
      </c>
      <c r="E26" s="161">
        <f t="shared" si="3"/>
        <v>6.6629433638803137E-2</v>
      </c>
    </row>
    <row r="27" spans="1:6" hidden="1">
      <c r="A27" s="115" t="s">
        <v>61</v>
      </c>
      <c r="B27" s="162">
        <v>26.10202</v>
      </c>
      <c r="C27" s="163">
        <v>29.215893999999999</v>
      </c>
      <c r="D27" s="163">
        <f t="shared" si="2"/>
        <v>-3.1138739999999991</v>
      </c>
      <c r="E27" s="164">
        <f t="shared" si="3"/>
        <v>-0.10658150662786492</v>
      </c>
    </row>
    <row r="28" spans="1:6" ht="16.5" hidden="1" customHeight="1">
      <c r="A28" s="165" t="s">
        <v>45</v>
      </c>
      <c r="B28" s="166">
        <v>3946.7436379999999</v>
      </c>
      <c r="C28" s="154">
        <v>4424.8499909999991</v>
      </c>
      <c r="D28" s="154">
        <f t="shared" si="2"/>
        <v>-478.10635299999922</v>
      </c>
      <c r="E28" s="167">
        <f t="shared" si="3"/>
        <v>-0.10805029638800234</v>
      </c>
    </row>
    <row r="29" spans="1:6" hidden="1">
      <c r="A29" s="32" t="s">
        <v>46</v>
      </c>
      <c r="B29" s="156">
        <v>0</v>
      </c>
      <c r="C29" s="157">
        <v>125.891121</v>
      </c>
      <c r="D29" s="157">
        <f t="shared" si="2"/>
        <v>-125.891121</v>
      </c>
      <c r="E29" s="158">
        <f t="shared" si="3"/>
        <v>-1</v>
      </c>
    </row>
    <row r="30" spans="1:6" hidden="1">
      <c r="A30" s="34" t="s">
        <v>47</v>
      </c>
      <c r="B30" s="159">
        <v>2462.471892</v>
      </c>
      <c r="C30" s="160">
        <v>2717.3696679999998</v>
      </c>
      <c r="D30" s="160">
        <f t="shared" si="2"/>
        <v>-254.89777599999979</v>
      </c>
      <c r="E30" s="161">
        <f t="shared" si="3"/>
        <v>-9.3803128445017925E-2</v>
      </c>
    </row>
    <row r="31" spans="1:6" hidden="1">
      <c r="A31" s="34" t="s">
        <v>127</v>
      </c>
      <c r="B31" s="159">
        <v>1484.2717459999999</v>
      </c>
      <c r="C31" s="160">
        <v>1707.4803229999998</v>
      </c>
      <c r="D31" s="160">
        <f t="shared" si="2"/>
        <v>-223.20857699999988</v>
      </c>
      <c r="E31" s="161">
        <f t="shared" si="3"/>
        <v>-0.1307239527116939</v>
      </c>
    </row>
    <row r="32" spans="1:6" ht="11.25" hidden="1" customHeight="1">
      <c r="A32" s="169" t="s">
        <v>48</v>
      </c>
      <c r="B32" s="170">
        <v>0</v>
      </c>
      <c r="C32" s="171">
        <v>0</v>
      </c>
      <c r="D32" s="171">
        <f t="shared" si="2"/>
        <v>0</v>
      </c>
      <c r="E32" s="172" t="e">
        <f t="shared" si="3"/>
        <v>#DIV/0!</v>
      </c>
    </row>
    <row r="33" spans="1:5" ht="15.75" hidden="1" customHeight="1">
      <c r="A33" s="165" t="s">
        <v>49</v>
      </c>
      <c r="B33" s="166">
        <v>7970.9005429999988</v>
      </c>
      <c r="C33" s="154">
        <v>8764.5028550000006</v>
      </c>
      <c r="D33" s="154">
        <f t="shared" si="2"/>
        <v>-793.6023120000018</v>
      </c>
      <c r="E33" s="167">
        <f t="shared" si="3"/>
        <v>-9.0547327684109891E-2</v>
      </c>
    </row>
    <row r="34" spans="1:5" hidden="1">
      <c r="A34" s="32" t="s">
        <v>130</v>
      </c>
      <c r="B34" s="156">
        <v>2601.2626890000001</v>
      </c>
      <c r="C34" s="157">
        <v>3385.7811770000003</v>
      </c>
      <c r="D34" s="157">
        <f t="shared" si="2"/>
        <v>-784.51848800000016</v>
      </c>
      <c r="E34" s="158">
        <f t="shared" si="3"/>
        <v>-0.231709743479385</v>
      </c>
    </row>
    <row r="35" spans="1:5" hidden="1">
      <c r="A35" s="34" t="s">
        <v>131</v>
      </c>
      <c r="B35" s="159">
        <v>5011.3798539999989</v>
      </c>
      <c r="C35" s="160">
        <v>4923.8710929999997</v>
      </c>
      <c r="D35" s="160">
        <f t="shared" si="2"/>
        <v>87.50876099999914</v>
      </c>
      <c r="E35" s="161">
        <f t="shared" si="3"/>
        <v>1.7772350117858604E-2</v>
      </c>
    </row>
    <row r="36" spans="1:5" hidden="1">
      <c r="A36" s="34" t="s">
        <v>128</v>
      </c>
      <c r="B36" s="159">
        <v>358.25800000000004</v>
      </c>
      <c r="C36" s="160">
        <v>454.85058499999997</v>
      </c>
      <c r="D36" s="160">
        <f t="shared" si="2"/>
        <v>-96.592584999999929</v>
      </c>
      <c r="E36" s="161">
        <f t="shared" si="3"/>
        <v>-0.21236113173296223</v>
      </c>
    </row>
    <row r="37" spans="1:5" hidden="1">
      <c r="A37" s="115" t="s">
        <v>129</v>
      </c>
      <c r="B37" s="162">
        <v>0</v>
      </c>
      <c r="C37" s="163">
        <v>125.891121</v>
      </c>
      <c r="D37" s="163">
        <f t="shared" si="2"/>
        <v>-125.891121</v>
      </c>
      <c r="E37" s="164">
        <f t="shared" si="3"/>
        <v>-1</v>
      </c>
    </row>
    <row r="38" spans="1:5" ht="13.5" hidden="1" customHeight="1">
      <c r="A38" s="165" t="s">
        <v>50</v>
      </c>
      <c r="B38" s="166">
        <v>19992.722263094198</v>
      </c>
      <c r="C38" s="154">
        <v>20324.474729229245</v>
      </c>
      <c r="D38" s="154">
        <f t="shared" si="2"/>
        <v>-331.75246613504714</v>
      </c>
      <c r="E38" s="167">
        <f t="shared" si="3"/>
        <v>-1.6322806397448653E-2</v>
      </c>
    </row>
    <row r="39" spans="1:5" ht="15" hidden="1" customHeight="1">
      <c r="A39" s="173" t="s">
        <v>51</v>
      </c>
      <c r="B39" s="174">
        <v>0.39869010523464216</v>
      </c>
      <c r="C39" s="175">
        <v>0.43122899714576646</v>
      </c>
      <c r="D39" s="176">
        <f>+B39-C39</f>
        <v>-3.2538891911124301E-2</v>
      </c>
      <c r="E39" s="176">
        <f>+B39/C39-1</f>
        <v>-7.545617786951675E-2</v>
      </c>
    </row>
    <row r="40" spans="1:5" hidden="1">
      <c r="A40" s="179"/>
      <c r="B40" s="179"/>
      <c r="C40" s="179"/>
      <c r="D40" s="179"/>
      <c r="E40" s="179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5EF"/>
    <pageSetUpPr fitToPage="1"/>
  </sheetPr>
  <dimension ref="A2:G26"/>
  <sheetViews>
    <sheetView showGridLines="0" zoomScaleNormal="100" workbookViewId="0"/>
  </sheetViews>
  <sheetFormatPr baseColWidth="10" defaultColWidth="11.44140625" defaultRowHeight="10.199999999999999"/>
  <cols>
    <col min="1" max="1" width="34.6640625" style="151" customWidth="1"/>
    <col min="2" max="3" width="12.5546875" style="151" customWidth="1"/>
    <col min="4" max="4" width="11.33203125" style="151" customWidth="1"/>
    <col min="5" max="16384" width="11.44140625" style="151"/>
  </cols>
  <sheetData>
    <row r="2" spans="1:7" ht="27.75" customHeight="1">
      <c r="A2" s="271" t="s">
        <v>134</v>
      </c>
      <c r="B2" s="276" t="str">
        <f>+'Energy Sales'!C4</f>
        <v>Mar-25</v>
      </c>
      <c r="C2" s="266" t="str">
        <f>+'Energy Sales'!D4</f>
        <v>Mar-24</v>
      </c>
      <c r="D2" s="266" t="s">
        <v>78</v>
      </c>
      <c r="E2" s="268" t="s">
        <v>79</v>
      </c>
    </row>
    <row r="3" spans="1:7" ht="27.75" customHeight="1">
      <c r="A3" s="275"/>
      <c r="B3" s="277"/>
      <c r="C3" s="267"/>
      <c r="D3" s="267"/>
      <c r="E3" s="269"/>
    </row>
    <row r="4" spans="1:7" ht="18" customHeight="1">
      <c r="A4" s="152" t="s">
        <v>43</v>
      </c>
      <c r="B4" s="153">
        <v>4024.1156919999994</v>
      </c>
      <c r="C4" s="180">
        <v>4339.6528659999994</v>
      </c>
      <c r="D4" s="180">
        <f t="shared" ref="D4:D12" si="0">+B4-C4</f>
        <v>-315.53717400000005</v>
      </c>
      <c r="E4" s="181">
        <f>+B4/C4-1</f>
        <v>-7.2710233685313375E-2</v>
      </c>
    </row>
    <row r="5" spans="1:7">
      <c r="A5" s="32" t="s">
        <v>44</v>
      </c>
      <c r="B5" s="156">
        <v>2464.9327949999997</v>
      </c>
      <c r="C5" s="157">
        <v>2873.1234789999999</v>
      </c>
      <c r="D5" s="157">
        <f t="shared" si="0"/>
        <v>-408.19068400000015</v>
      </c>
      <c r="E5" s="158">
        <f>+B5/C5-1</f>
        <v>-0.1420720992270309</v>
      </c>
    </row>
    <row r="6" spans="1:7">
      <c r="A6" s="34" t="s">
        <v>115</v>
      </c>
      <c r="B6" s="159">
        <v>0</v>
      </c>
      <c r="C6" s="160">
        <v>0</v>
      </c>
      <c r="D6" s="160">
        <f t="shared" si="0"/>
        <v>0</v>
      </c>
      <c r="E6" s="161" t="s">
        <v>125</v>
      </c>
    </row>
    <row r="7" spans="1:7">
      <c r="A7" s="34" t="s">
        <v>116</v>
      </c>
      <c r="B7" s="159">
        <v>1533.0808769999999</v>
      </c>
      <c r="C7" s="160">
        <v>1437.3134930000001</v>
      </c>
      <c r="D7" s="160">
        <f t="shared" si="0"/>
        <v>95.767383999999765</v>
      </c>
      <c r="E7" s="161">
        <f>+B7/C7-1</f>
        <v>6.6629433638803137E-2</v>
      </c>
    </row>
    <row r="8" spans="1:7" hidden="1">
      <c r="A8" s="34" t="s">
        <v>117</v>
      </c>
      <c r="B8" s="159"/>
      <c r="C8" s="160"/>
      <c r="D8" s="160">
        <f t="shared" si="0"/>
        <v>0</v>
      </c>
      <c r="E8" s="161" t="s">
        <v>125</v>
      </c>
    </row>
    <row r="9" spans="1:7">
      <c r="A9" s="34" t="s">
        <v>118</v>
      </c>
      <c r="B9" s="159">
        <v>26.10202</v>
      </c>
      <c r="C9" s="160">
        <v>29.215893999999999</v>
      </c>
      <c r="D9" s="160">
        <f t="shared" si="0"/>
        <v>-3.1138739999999991</v>
      </c>
      <c r="E9" s="161">
        <f>+B9/C9-1</f>
        <v>-0.10658150662786492</v>
      </c>
    </row>
    <row r="10" spans="1:7" hidden="1">
      <c r="A10" s="115" t="s">
        <v>119</v>
      </c>
      <c r="B10" s="162"/>
      <c r="C10" s="163"/>
      <c r="D10" s="163">
        <f t="shared" si="0"/>
        <v>0</v>
      </c>
      <c r="E10" s="164" t="s">
        <v>125</v>
      </c>
    </row>
    <row r="11" spans="1:7" ht="13.5" customHeight="1">
      <c r="A11" s="165" t="s">
        <v>120</v>
      </c>
      <c r="B11" s="154">
        <v>21204.020099999998</v>
      </c>
      <c r="C11" s="154">
        <v>21672.716</v>
      </c>
      <c r="D11" s="154">
        <f t="shared" si="0"/>
        <v>-468.69590000000244</v>
      </c>
      <c r="E11" s="167">
        <f>+B11/C11-1</f>
        <v>-2.1626080459874131E-2</v>
      </c>
    </row>
    <row r="12" spans="1:7" ht="14.25" customHeight="1">
      <c r="A12" s="173" t="s">
        <v>121</v>
      </c>
      <c r="B12" s="175">
        <v>0.18978079029457248</v>
      </c>
      <c r="C12" s="175">
        <v>0.20023576491289782</v>
      </c>
      <c r="D12" s="176">
        <f t="shared" si="0"/>
        <v>-1.0454974618325341E-2</v>
      </c>
      <c r="E12" s="176">
        <f>+B12/C12-1</f>
        <v>-5.2213322744182222E-2</v>
      </c>
      <c r="G12" s="182"/>
    </row>
    <row r="13" spans="1:7" s="51" customFormat="1" ht="11.25" customHeight="1">
      <c r="A13" s="270"/>
      <c r="B13" s="270"/>
      <c r="C13" s="177"/>
      <c r="D13" s="178"/>
    </row>
    <row r="14" spans="1:7" s="51" customFormat="1" ht="11.25" customHeight="1">
      <c r="A14" s="177"/>
      <c r="B14" s="177"/>
      <c r="C14" s="177"/>
      <c r="D14" s="178"/>
    </row>
    <row r="15" spans="1:7" ht="23.25" hidden="1" customHeight="1">
      <c r="A15" s="271" t="s">
        <v>122</v>
      </c>
      <c r="B15" s="276" t="str">
        <f>+'Energy Sales'!H4</f>
        <v>Q1 2025</v>
      </c>
      <c r="C15" s="266" t="str">
        <f>+'Energy Sales'!I4</f>
        <v>Q1 2024</v>
      </c>
      <c r="D15" s="266" t="s">
        <v>78</v>
      </c>
      <c r="E15" s="268" t="s">
        <v>79</v>
      </c>
    </row>
    <row r="16" spans="1:7" ht="20.25" hidden="1" customHeight="1">
      <c r="A16" s="275"/>
      <c r="B16" s="277"/>
      <c r="C16" s="267"/>
      <c r="D16" s="267"/>
      <c r="E16" s="269"/>
    </row>
    <row r="17" spans="1:5" ht="16.5" hidden="1" customHeight="1">
      <c r="A17" s="152" t="s">
        <v>43</v>
      </c>
      <c r="B17" s="153"/>
      <c r="C17" s="180"/>
      <c r="D17" s="180">
        <f t="shared" ref="D17:D25" si="1">+B17-C17</f>
        <v>0</v>
      </c>
      <c r="E17" s="181" t="e">
        <f>+B17/C17-1</f>
        <v>#DIV/0!</v>
      </c>
    </row>
    <row r="18" spans="1:5" hidden="1">
      <c r="A18" s="32" t="s">
        <v>44</v>
      </c>
      <c r="B18" s="156"/>
      <c r="C18" s="157"/>
      <c r="D18" s="157">
        <f t="shared" si="1"/>
        <v>0</v>
      </c>
      <c r="E18" s="158" t="e">
        <f>+B18/C18-1</f>
        <v>#DIV/0!</v>
      </c>
    </row>
    <row r="19" spans="1:5" hidden="1">
      <c r="A19" s="34" t="s">
        <v>115</v>
      </c>
      <c r="B19" s="159"/>
      <c r="C19" s="160"/>
      <c r="D19" s="160">
        <f t="shared" si="1"/>
        <v>0</v>
      </c>
      <c r="E19" s="161" t="e">
        <f>+B19/C19-1</f>
        <v>#DIV/0!</v>
      </c>
    </row>
    <row r="20" spans="1:5" hidden="1">
      <c r="A20" s="34" t="s">
        <v>116</v>
      </c>
      <c r="B20" s="159"/>
      <c r="C20" s="160"/>
      <c r="D20" s="160">
        <f t="shared" si="1"/>
        <v>0</v>
      </c>
      <c r="E20" s="161" t="e">
        <f>+B20/C20-1</f>
        <v>#DIV/0!</v>
      </c>
    </row>
    <row r="21" spans="1:5" hidden="1">
      <c r="A21" s="34" t="s">
        <v>117</v>
      </c>
      <c r="B21" s="159"/>
      <c r="C21" s="160"/>
      <c r="D21" s="160">
        <f t="shared" si="1"/>
        <v>0</v>
      </c>
      <c r="E21" s="161" t="s">
        <v>125</v>
      </c>
    </row>
    <row r="22" spans="1:5" hidden="1">
      <c r="A22" s="34" t="s">
        <v>118</v>
      </c>
      <c r="B22" s="159"/>
      <c r="C22" s="160"/>
      <c r="D22" s="160">
        <f t="shared" si="1"/>
        <v>0</v>
      </c>
      <c r="E22" s="161" t="e">
        <f>+B22/C22-1</f>
        <v>#DIV/0!</v>
      </c>
    </row>
    <row r="23" spans="1:5" hidden="1">
      <c r="A23" s="115" t="s">
        <v>119</v>
      </c>
      <c r="B23" s="162"/>
      <c r="C23" s="163"/>
      <c r="D23" s="163">
        <f t="shared" si="1"/>
        <v>0</v>
      </c>
      <c r="E23" s="164" t="s">
        <v>125</v>
      </c>
    </row>
    <row r="24" spans="1:5" ht="13.5" hidden="1" customHeight="1">
      <c r="A24" s="165" t="s">
        <v>120</v>
      </c>
      <c r="B24" s="154"/>
      <c r="C24" s="154"/>
      <c r="D24" s="154">
        <f t="shared" si="1"/>
        <v>0</v>
      </c>
      <c r="E24" s="167" t="e">
        <f>+B24/C24-1</f>
        <v>#DIV/0!</v>
      </c>
    </row>
    <row r="25" spans="1:5" ht="15" hidden="1" customHeight="1">
      <c r="A25" s="173" t="s">
        <v>121</v>
      </c>
      <c r="B25" s="175"/>
      <c r="C25" s="175"/>
      <c r="D25" s="176">
        <f t="shared" si="1"/>
        <v>0</v>
      </c>
      <c r="E25" s="176" t="e">
        <f>+B25/C25-1</f>
        <v>#DIV/0!</v>
      </c>
    </row>
    <row r="26" spans="1:5" hidden="1"/>
  </sheetData>
  <mergeCells count="11">
    <mergeCell ref="A13:B13"/>
    <mergeCell ref="B2:B3"/>
    <mergeCell ref="D2:D3"/>
    <mergeCell ref="E2:E3"/>
    <mergeCell ref="A2:A3"/>
    <mergeCell ref="C2:C3"/>
    <mergeCell ref="D15:D16"/>
    <mergeCell ref="E15:E16"/>
    <mergeCell ref="A15:A16"/>
    <mergeCell ref="B15:B16"/>
    <mergeCell ref="C15:C1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DA28F9-B861-431B-917F-7E7FADE270D5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2025-04-27T04:09:44Z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2024-04-28T18:06:12Z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572d762e-0f2d-4a27-81ff-8357be927fcc</vt:lpwstr>
  </property>
  <property fmtid="{D5CDD505-2E9C-101B-9397-08002B2CF9AE}" pid="9" name="MSIP_Label_797ad33d-ed35-43c0-b526-22bc83c17deb_ContentBits">
    <vt:lpwstr>1</vt:lpwstr>
  </property>
</Properties>
</file>