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 jun 2024\C G S\Analisis Razonado - Press Release\4Q2024\Enel Gx\"/>
    </mc:Choice>
  </mc:AlternateContent>
  <xr:revisionPtr revIDLastSave="0" documentId="13_ncr:1_{4C84923E-3187-4A4E-914B-C0F907539CB1}" xr6:coauthVersionLast="47" xr6:coauthVersionMax="47" xr10:uidLastSave="{00000000-0000-0000-0000-000000000000}"/>
  <bookViews>
    <workbookView xWindow="-108" yWindow="-108" windowWidth="23256" windowHeight="12456" tabRatio="901" xr2:uid="{00000000-000D-0000-FFFF-FFFF00000000}"/>
  </bookViews>
  <sheets>
    <sheet name="Index" sheetId="22" r:id="rId1"/>
    <sheet name="Market" sheetId="14" r:id="rId2"/>
    <sheet name="Income Statement" sheetId="16" r:id="rId3"/>
    <sheet name="Operating Income" sheetId="17" r:id="rId4"/>
    <sheet name="Energy Sales" sheetId="18" r:id="rId5"/>
    <sheet name="Non Operating Income" sheetId="15" r:id="rId6"/>
    <sheet name="Balance Sheet" sheetId="8" r:id="rId7"/>
    <sheet name="Ratios" sheetId="7" r:id="rId8"/>
    <sheet name="Cash Flow" sheetId="6" r:id="rId9"/>
    <sheet name="Fixed Assets" sheetId="5" r:id="rId10"/>
    <sheet name="Int. Rate" sheetId="9" r:id="rId11"/>
    <sheet name="Physical Data GX" sheetId="13" r:id="rId12"/>
    <sheet name="GX by Tech" sheetId="20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0">Index!$A$1:$O$47</definedName>
    <definedName name="_xlnm.Print_Area" localSheetId="1">Market!$A$1:$N$12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" i="7" l="1"/>
  <c r="E12" i="20" l="1"/>
  <c r="D12" i="20"/>
  <c r="E11" i="20"/>
  <c r="D11" i="20"/>
  <c r="D10" i="20"/>
  <c r="E9" i="20"/>
  <c r="D9" i="20"/>
  <c r="D8" i="20"/>
  <c r="E7" i="20"/>
  <c r="D7" i="20"/>
  <c r="D6" i="20"/>
  <c r="E5" i="20"/>
  <c r="D5" i="20"/>
  <c r="E4" i="20"/>
  <c r="D4" i="20"/>
  <c r="E19" i="13"/>
  <c r="D19" i="13"/>
  <c r="E18" i="13"/>
  <c r="D18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E25" i="20" l="1"/>
  <c r="D25" i="20"/>
  <c r="E24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L4" i="14" l="1"/>
  <c r="K4" i="14"/>
  <c r="C22" i="13"/>
  <c r="B22" i="13"/>
  <c r="C2" i="13"/>
  <c r="B2" i="13"/>
  <c r="G5" i="5"/>
  <c r="F5" i="5"/>
  <c r="D5" i="5"/>
  <c r="C5" i="5"/>
  <c r="D3" i="6"/>
  <c r="C3" i="6"/>
  <c r="E2" i="7"/>
  <c r="C11" i="8"/>
  <c r="C3" i="8"/>
  <c r="I3" i="15"/>
  <c r="H3" i="15"/>
  <c r="D3" i="15"/>
  <c r="C3" i="15"/>
  <c r="I4" i="18"/>
  <c r="C15" i="20" s="1"/>
  <c r="H4" i="18"/>
  <c r="B15" i="20" s="1"/>
  <c r="D4" i="18"/>
  <c r="C2" i="20" s="1"/>
  <c r="C4" i="18"/>
  <c r="B2" i="20" s="1"/>
  <c r="I3" i="16"/>
  <c r="F13" i="17" s="1"/>
  <c r="H3" i="16"/>
  <c r="C13" i="17" s="1"/>
  <c r="D3" i="16"/>
  <c r="F3" i="17" s="1"/>
  <c r="C3" i="16"/>
  <c r="C3" i="17" s="1"/>
</calcChain>
</file>

<file path=xl/sharedStrings.xml><?xml version="1.0" encoding="utf-8"?>
<sst xmlns="http://schemas.openxmlformats.org/spreadsheetml/2006/main" count="264" uniqueCount="158">
  <si>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</si>
  <si>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</si>
  <si>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</si>
  <si>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</si>
  <si>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</si>
  <si>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</si>
  <si>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</si>
  <si>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</si>
  <si>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</si>
  <si>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</si>
  <si>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</si>
  <si>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</si>
  <si>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</si>
  <si>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</si>
  <si>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</si>
  <si>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</si>
  <si>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</si>
  <si>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</si>
  <si>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</si>
  <si>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</si>
  <si>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</si>
  <si>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</si>
  <si>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</si>
  <si>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</si>
  <si>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</si>
  <si>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</si>
  <si>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</si>
  <si>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</si>
  <si>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</si>
  <si>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</si>
  <si>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</si>
  <si>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</si>
  <si>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</si>
  <si>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</si>
  <si>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</si>
  <si>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</si>
  <si>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</si>
  <si>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</si>
  <si>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</si>
  <si>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</si>
  <si>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</si>
  <si>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</si>
  <si>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</si>
  <si>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</si>
  <si>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</si>
  <si>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</si>
  <si>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</si>
  <si>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</si>
  <si>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</si>
  <si>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</si>
  <si>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</si>
  <si>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</si>
  <si>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</si>
  <si>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</si>
  <si>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</si>
  <si>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</si>
  <si>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</si>
  <si>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</si>
  <si>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</si>
  <si>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</si>
  <si>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</si>
  <si>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</si>
  <si>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</si>
  <si>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</si>
  <si>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</si>
  <si>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</si>
  <si>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</si>
  <si>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</si>
  <si>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</si>
  <si>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</si>
  <si>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</si>
  <si>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</si>
  <si>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</si>
  <si>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</si>
  <si>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</si>
  <si>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</si>
  <si>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</si>
  <si>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</si>
  <si>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</si>
  <si>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</si>
  <si>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</si>
  <si>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</si>
  <si>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</si>
  <si>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</si>
  <si>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</si>
  <si>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</si>
  <si>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</si>
  <si>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</si>
  <si>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</si>
  <si>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</si>
  <si>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</si>
  <si>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</si>
  <si>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</si>
  <si>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</si>
  <si>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</si>
  <si>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</si>
  <si>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</si>
  <si>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</si>
  <si>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</si>
  <si>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</si>
  <si>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NET INCOME OF THE PERIOD</t>
  </si>
  <si>
    <t>Attributable to Shareholders of the parent company</t>
  </si>
  <si>
    <t>Attributable to Non-controlling interest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</si>
  <si>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</si>
  <si>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</si>
  <si>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</si>
  <si>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</si>
  <si>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</si>
  <si>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</si>
  <si>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</si>
  <si>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</si>
  <si>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</si>
  <si>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</si>
  <si>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</si>
  <si>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</si>
  <si>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</si>
  <si>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</si>
  <si>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</si>
  <si>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</si>
  <si>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</si>
  <si>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</si>
  <si>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</si>
  <si>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</si>
  <si>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Cumulative Figures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</si>
  <si>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</si>
  <si>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</si>
  <si>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</si>
  <si>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</si>
  <si>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</si>
  <si>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</si>
  <si>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</si>
  <si>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</si>
  <si>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Net Income from other investments</t>
  </si>
  <si>
    <t>Net Income from sale of assets</t>
  </si>
  <si>
    <t>-</t>
  </si>
  <si>
    <t xml:space="preserve">ENEL GENERACIÓN CHILE  </t>
  </si>
  <si>
    <t xml:space="preserve">    Purchases at spot market</t>
  </si>
  <si>
    <t xml:space="preserve">    Sales at spot market</t>
  </si>
  <si>
    <t xml:space="preserve">    Sales to related companies/generators</t>
  </si>
  <si>
    <t xml:space="preserve">    Sales to regulated customers</t>
  </si>
  <si>
    <t xml:space="preserve">    Sales to unregulated customers</t>
  </si>
  <si>
    <t>NON-OPERATING INCOME
(Figures in million Ch$)</t>
  </si>
  <si>
    <t xml:space="preserve">(7) Net income of the period attributable to the owners of the parent company for LTM / Average of equity attributable </t>
  </si>
  <si>
    <t xml:space="preserve">to the owners of the parent company at the beginning and at the end of the period </t>
  </si>
  <si>
    <t>ENERGY SALES
(Figures in million Ch$)</t>
  </si>
  <si>
    <t>ENEL GENERACIÓN CHILE  
GENERATION BY TYPE OF TECHNOLOGY
Cumulative Figures
(in GWh)</t>
  </si>
  <si>
    <t>Financial expenses</t>
  </si>
  <si>
    <t>Dec-23</t>
  </si>
  <si>
    <t>December 31, 2023</t>
  </si>
  <si>
    <t xml:space="preserve">FINANCIAL RESULT </t>
  </si>
  <si>
    <t>FINANCIAL RESULT</t>
  </si>
  <si>
    <t>Attributable to the Shareholders of parent company</t>
  </si>
  <si>
    <t>Dec-24</t>
  </si>
  <si>
    <t>Q4 2024</t>
  </si>
  <si>
    <t>Q4 2023</t>
  </si>
  <si>
    <t xml:space="preserve">(*) As of December 31, 2024 and December 31, 2023 the average number of paid and subscribed shares was 8,201,754,580. </t>
  </si>
  <si>
    <t>December 31,
2024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</si>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</sst>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#,##0\ ;\(#,##0\);&quot;-       &quot;"/>
    <numFmt numFmtId="168" formatCode="#,##0_);[Black]\(#,##0\);&quot;-       &quot;"/>
    <numFmt numFmtId="169" formatCode="0%_);\(0%\)"/>
    <numFmt numFmtId="170" formatCode="_-* #,##0_-;\-* #,##0_-;_-* &quot;-&quot;??_-;_-@_-"/>
    <numFmt numFmtId="171" formatCode="#,##0.00_);[Black]\(#,##0.00\);&quot;-       &quot;"/>
    <numFmt numFmtId="172" formatCode="0.0%"/>
    <numFmt numFmtId="173" formatCode="0.0%_);\(0.0%\)"/>
    <numFmt numFmtId="174" formatCode="#,##0.00_);\(#,##0.00\);&quot;  -  &quot;"/>
    <numFmt numFmtId="175" formatCode="0.0%;\(0.0%\)"/>
    <numFmt numFmtId="176" formatCode="#,##0.00\ ;\(#,##0.00\);&quot;-       &quot;"/>
    <numFmt numFmtId="177" formatCode="_(* #,##0.0_);_(* \(#,##0.0\);_(* &quot;-&quot;??_);_(@_)"/>
    <numFmt numFmtId="178" formatCode="0.0000%"/>
    <numFmt numFmtId="179" formatCode="_(#,##0_);\(#,##0\)"/>
    <numFmt numFmtId="180" formatCode="#,##0;\(#,##0\)"/>
    <numFmt numFmtId="181" formatCode="#,##0;\(#,##0\);\-"/>
    <numFmt numFmtId="182" formatCode="\ #,##0;\(#,##0\);\-"/>
    <numFmt numFmtId="183" formatCode="_-* #,##0.00_-;\-* #,##0.00_-;_-* &quot;-&quot;_-;_-@_-"/>
    <numFmt numFmtId="184" formatCode="0.000"/>
    <numFmt numFmtId="185" formatCode="_(#,##0.00_);\(#,##0.00\)"/>
    <numFmt numFmtId="186" formatCode="#,##0.00;\(#,##0.00\)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8"/>
      <name val="Roobert ENEL"/>
      <family val="3"/>
    </font>
    <font>
      <b/>
      <sz val="8"/>
      <color theme="1"/>
      <name val="Roobert ENEL"/>
      <family val="3"/>
    </font>
    <font>
      <b/>
      <sz val="8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10"/>
      <color theme="1"/>
      <name val="Roobert ENEL"/>
      <family val="3"/>
    </font>
    <font>
      <sz val="8"/>
      <color rgb="FFFF0000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i/>
      <sz val="8"/>
      <color theme="1"/>
      <name val="Roobert ENEL"/>
      <family val="3"/>
    </font>
    <font>
      <sz val="10"/>
      <name val="Roobert ENEL"/>
      <family val="3"/>
    </font>
    <font>
      <sz val="9"/>
      <color theme="1"/>
      <name val="Roobert ENEL"/>
      <family val="3"/>
    </font>
    <font>
      <sz val="8"/>
      <name val="Roobert ENEL Light"/>
      <family val="3"/>
    </font>
  </fonts>
  <fills count="7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A0F"/>
        <bgColor indexed="64"/>
      </patternFill>
    </fill>
    <fill>
      <patternFill patternType="solid">
        <fgColor rgb="FFFFF5EF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/>
      <bottom style="thin">
        <color rgb="FFFF6600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/>
      <diagonal/>
    </border>
    <border>
      <left/>
      <right/>
      <top style="thin">
        <color rgb="FFFF5A0F"/>
      </top>
      <bottom/>
      <diagonal/>
    </border>
  </borders>
  <cellStyleXfs count="38">
    <xf numFmtId="0" fontId="0" fillId="0" borderId="0"/>
    <xf numFmtId="0" fontId="8" fillId="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43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9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78">
    <xf numFmtId="0" fontId="0" fillId="0" borderId="0" xfId="0"/>
    <xf numFmtId="0" fontId="12" fillId="4" borderId="0" xfId="26" applyFont="1" applyFill="1"/>
    <xf numFmtId="0" fontId="12" fillId="4" borderId="0" xfId="26" applyFont="1" applyFill="1" applyAlignment="1">
      <alignment vertical="center"/>
    </xf>
    <xf numFmtId="0" fontId="14" fillId="4" borderId="0" xfId="26" applyFont="1" applyFill="1"/>
    <xf numFmtId="0" fontId="14" fillId="4" borderId="0" xfId="26" applyFont="1" applyFill="1" applyAlignment="1">
      <alignment horizontal="center"/>
    </xf>
    <xf numFmtId="0" fontId="13" fillId="0" borderId="0" xfId="0" applyFont="1" applyAlignment="1">
      <alignment vertical="center" wrapText="1"/>
    </xf>
    <xf numFmtId="0" fontId="14" fillId="4" borderId="0" xfId="21" applyFont="1" applyFill="1" applyAlignment="1">
      <alignment horizontal="center" vertical="center"/>
    </xf>
    <xf numFmtId="170" fontId="12" fillId="4" borderId="0" xfId="5" applyNumberFormat="1" applyFont="1" applyFill="1"/>
    <xf numFmtId="0" fontId="14" fillId="4" borderId="7" xfId="0" applyFont="1" applyFill="1" applyBorder="1" applyAlignment="1">
      <alignment vertical="center" wrapText="1"/>
    </xf>
    <xf numFmtId="17" fontId="15" fillId="5" borderId="7" xfId="0" applyNumberFormat="1" applyFont="1" applyFill="1" applyBorder="1" applyAlignment="1">
      <alignment horizontal="center" vertical="center" wrapText="1"/>
    </xf>
    <xf numFmtId="17" fontId="14" fillId="4" borderId="7" xfId="0" applyNumberFormat="1" applyFont="1" applyFill="1" applyBorder="1" applyAlignment="1">
      <alignment horizontal="center" vertical="center" wrapText="1"/>
    </xf>
    <xf numFmtId="17" fontId="14" fillId="4" borderId="0" xfId="21" applyNumberFormat="1" applyFont="1" applyFill="1" applyAlignment="1">
      <alignment horizontal="center" vertical="center"/>
    </xf>
    <xf numFmtId="14" fontId="15" fillId="5" borderId="9" xfId="0" applyNumberFormat="1" applyFont="1" applyFill="1" applyBorder="1" applyAlignment="1">
      <alignment horizontal="center" vertical="center" wrapText="1"/>
    </xf>
    <xf numFmtId="14" fontId="14" fillId="4" borderId="7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13" fillId="0" borderId="8" xfId="0" applyFont="1" applyBorder="1" applyAlignment="1">
      <alignment horizontal="justify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4" borderId="0" xfId="0" applyFont="1" applyFill="1" applyAlignment="1">
      <alignment vertical="center" wrapText="1"/>
    </xf>
    <xf numFmtId="0" fontId="16" fillId="0" borderId="8" xfId="0" applyFont="1" applyBorder="1"/>
    <xf numFmtId="0" fontId="12" fillId="4" borderId="0" xfId="26" quotePrefix="1" applyFont="1" applyFill="1" applyAlignment="1">
      <alignment horizontal="left"/>
    </xf>
    <xf numFmtId="0" fontId="12" fillId="3" borderId="3" xfId="0" applyFont="1" applyFill="1" applyBorder="1" applyAlignment="1">
      <alignment vertical="center" wrapText="1"/>
    </xf>
    <xf numFmtId="168" fontId="12" fillId="6" borderId="3" xfId="7" applyNumberFormat="1" applyFont="1" applyFill="1" applyBorder="1" applyAlignment="1">
      <alignment vertical="center"/>
    </xf>
    <xf numFmtId="168" fontId="12" fillId="4" borderId="3" xfId="7" applyNumberFormat="1" applyFont="1" applyFill="1" applyBorder="1" applyAlignment="1">
      <alignment vertical="center"/>
    </xf>
    <xf numFmtId="175" fontId="12" fillId="4" borderId="3" xfId="29" applyNumberFormat="1" applyFont="1" applyFill="1" applyBorder="1" applyAlignment="1">
      <alignment vertical="center"/>
    </xf>
    <xf numFmtId="167" fontId="12" fillId="4" borderId="0" xfId="0" applyNumberFormat="1" applyFont="1" applyFill="1" applyAlignment="1">
      <alignment horizontal="right" vertical="center"/>
    </xf>
    <xf numFmtId="172" fontId="12" fillId="6" borderId="3" xfId="29" applyNumberFormat="1" applyFont="1" applyFill="1" applyBorder="1" applyAlignment="1">
      <alignment vertical="center"/>
    </xf>
    <xf numFmtId="0" fontId="17" fillId="0" borderId="0" xfId="0" applyFont="1"/>
    <xf numFmtId="0" fontId="18" fillId="4" borderId="0" xfId="26" applyFont="1" applyFill="1"/>
    <xf numFmtId="0" fontId="12" fillId="4" borderId="0" xfId="21" applyFont="1" applyFill="1"/>
    <xf numFmtId="0" fontId="18" fillId="4" borderId="0" xfId="21" applyFont="1" applyFill="1"/>
    <xf numFmtId="0" fontId="14" fillId="4" borderId="7" xfId="0" applyFont="1" applyFill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 wrapText="1"/>
    </xf>
    <xf numFmtId="0" fontId="12" fillId="4" borderId="3" xfId="21" applyFont="1" applyFill="1" applyBorder="1" applyAlignment="1">
      <alignment vertical="center"/>
    </xf>
    <xf numFmtId="182" fontId="12" fillId="4" borderId="3" xfId="5" applyNumberFormat="1" applyFont="1" applyFill="1" applyBorder="1" applyAlignment="1">
      <alignment horizontal="right" vertical="center"/>
    </xf>
    <xf numFmtId="0" fontId="12" fillId="4" borderId="1" xfId="21" applyFont="1" applyFill="1" applyBorder="1" applyAlignment="1">
      <alignment vertical="center"/>
    </xf>
    <xf numFmtId="168" fontId="12" fillId="6" borderId="1" xfId="7" applyNumberFormat="1" applyFont="1" applyFill="1" applyBorder="1" applyAlignment="1">
      <alignment vertical="center"/>
    </xf>
    <xf numFmtId="182" fontId="12" fillId="4" borderId="1" xfId="5" applyNumberFormat="1" applyFont="1" applyFill="1" applyBorder="1" applyAlignment="1">
      <alignment horizontal="right" vertical="center"/>
    </xf>
    <xf numFmtId="0" fontId="12" fillId="4" borderId="0" xfId="21" applyFont="1" applyFill="1" applyAlignment="1">
      <alignment vertical="center"/>
    </xf>
    <xf numFmtId="182" fontId="12" fillId="4" borderId="0" xfId="5" applyNumberFormat="1" applyFont="1" applyFill="1" applyBorder="1" applyAlignment="1">
      <alignment horizontal="right" vertical="center"/>
    </xf>
    <xf numFmtId="0" fontId="14" fillId="4" borderId="8" xfId="21" applyFont="1" applyFill="1" applyBorder="1" applyAlignment="1">
      <alignment vertical="center"/>
    </xf>
    <xf numFmtId="168" fontId="14" fillId="6" borderId="8" xfId="7" applyNumberFormat="1" applyFont="1" applyFill="1" applyBorder="1" applyAlignment="1">
      <alignment vertical="center"/>
    </xf>
    <xf numFmtId="182" fontId="14" fillId="4" borderId="8" xfId="5" applyNumberFormat="1" applyFont="1" applyFill="1" applyBorder="1" applyAlignment="1">
      <alignment horizontal="right" vertical="center"/>
    </xf>
    <xf numFmtId="182" fontId="12" fillId="4" borderId="0" xfId="21" applyNumberFormat="1" applyFont="1" applyFill="1"/>
    <xf numFmtId="0" fontId="12" fillId="0" borderId="0" xfId="0" applyFont="1"/>
    <xf numFmtId="17" fontId="18" fillId="4" borderId="0" xfId="21" applyNumberFormat="1" applyFont="1" applyFill="1"/>
    <xf numFmtId="0" fontId="12" fillId="0" borderId="0" xfId="18" applyFont="1"/>
    <xf numFmtId="0" fontId="12" fillId="4" borderId="8" xfId="21" applyFont="1" applyFill="1" applyBorder="1"/>
    <xf numFmtId="0" fontId="14" fillId="4" borderId="8" xfId="21" applyFont="1" applyFill="1" applyBorder="1" applyAlignment="1">
      <alignment horizontal="center"/>
    </xf>
    <xf numFmtId="0" fontId="12" fillId="4" borderId="3" xfId="24" applyFont="1" applyFill="1" applyBorder="1" applyAlignment="1">
      <alignment horizontal="left" vertical="center" indent="1"/>
    </xf>
    <xf numFmtId="167" fontId="12" fillId="4" borderId="3" xfId="24" applyNumberFormat="1" applyFont="1" applyFill="1" applyBorder="1" applyAlignment="1">
      <alignment horizontal="right" vertical="center"/>
    </xf>
    <xf numFmtId="173" fontId="12" fillId="4" borderId="3" xfId="33" applyNumberFormat="1" applyFont="1" applyFill="1" applyBorder="1" applyAlignment="1">
      <alignment horizontal="right" vertical="center"/>
    </xf>
    <xf numFmtId="0" fontId="16" fillId="4" borderId="0" xfId="0" applyFont="1" applyFill="1"/>
    <xf numFmtId="0" fontId="12" fillId="4" borderId="13" xfId="24" applyFont="1" applyFill="1" applyBorder="1" applyAlignment="1">
      <alignment horizontal="left" vertical="center" indent="1"/>
    </xf>
    <xf numFmtId="167" fontId="12" fillId="4" borderId="1" xfId="24" applyNumberFormat="1" applyFont="1" applyFill="1" applyBorder="1" applyAlignment="1">
      <alignment horizontal="right" vertical="center"/>
    </xf>
    <xf numFmtId="173" fontId="12" fillId="4" borderId="1" xfId="33" applyNumberFormat="1" applyFont="1" applyFill="1" applyBorder="1" applyAlignment="1">
      <alignment horizontal="right" vertical="center"/>
    </xf>
    <xf numFmtId="0" fontId="12" fillId="4" borderId="14" xfId="24" applyFont="1" applyFill="1" applyBorder="1" applyAlignment="1">
      <alignment horizontal="left" vertical="center" indent="1"/>
    </xf>
    <xf numFmtId="168" fontId="12" fillId="6" borderId="10" xfId="7" applyNumberFormat="1" applyFont="1" applyFill="1" applyBorder="1" applyAlignment="1">
      <alignment vertical="center"/>
    </xf>
    <xf numFmtId="167" fontId="12" fillId="4" borderId="10" xfId="24" applyNumberFormat="1" applyFont="1" applyFill="1" applyBorder="1" applyAlignment="1">
      <alignment horizontal="right" vertical="center"/>
    </xf>
    <xf numFmtId="173" fontId="12" fillId="4" borderId="2" xfId="33" applyNumberFormat="1" applyFont="1" applyFill="1" applyBorder="1" applyAlignment="1">
      <alignment horizontal="right" vertical="center"/>
    </xf>
    <xf numFmtId="0" fontId="12" fillId="4" borderId="7" xfId="24" applyFont="1" applyFill="1" applyBorder="1" applyAlignment="1">
      <alignment horizontal="left" vertical="center" indent="1"/>
    </xf>
    <xf numFmtId="173" fontId="12" fillId="4" borderId="10" xfId="33" applyNumberFormat="1" applyFont="1" applyFill="1" applyBorder="1" applyAlignment="1">
      <alignment horizontal="right" vertical="center"/>
    </xf>
    <xf numFmtId="0" fontId="14" fillId="4" borderId="8" xfId="24" applyFont="1" applyFill="1" applyBorder="1" applyAlignment="1">
      <alignment horizontal="left" vertical="center" indent="1"/>
    </xf>
    <xf numFmtId="167" fontId="14" fillId="4" borderId="8" xfId="24" applyNumberFormat="1" applyFont="1" applyFill="1" applyBorder="1" applyAlignment="1">
      <alignment horizontal="right" vertical="center"/>
    </xf>
    <xf numFmtId="173" fontId="14" fillId="4" borderId="8" xfId="33" applyNumberFormat="1" applyFont="1" applyFill="1" applyBorder="1" applyAlignment="1">
      <alignment horizontal="right" vertical="center"/>
    </xf>
    <xf numFmtId="0" fontId="13" fillId="4" borderId="0" xfId="0" applyFont="1" applyFill="1"/>
    <xf numFmtId="0" fontId="14" fillId="4" borderId="0" xfId="21" applyFont="1" applyFill="1"/>
    <xf numFmtId="0" fontId="14" fillId="4" borderId="4" xfId="21" applyFont="1" applyFill="1" applyBorder="1"/>
    <xf numFmtId="181" fontId="14" fillId="4" borderId="4" xfId="21" applyNumberFormat="1" applyFont="1" applyFill="1" applyBorder="1" applyAlignment="1">
      <alignment horizontal="right" vertical="center"/>
    </xf>
    <xf numFmtId="173" fontId="14" fillId="4" borderId="4" xfId="33" applyNumberFormat="1" applyFont="1" applyFill="1" applyBorder="1" applyAlignment="1">
      <alignment horizontal="right" vertical="center"/>
    </xf>
    <xf numFmtId="181" fontId="14" fillId="4" borderId="0" xfId="21" applyNumberFormat="1" applyFont="1" applyFill="1" applyAlignment="1">
      <alignment vertical="center"/>
    </xf>
    <xf numFmtId="0" fontId="14" fillId="4" borderId="8" xfId="21" applyFont="1" applyFill="1" applyBorder="1"/>
    <xf numFmtId="181" fontId="14" fillId="4" borderId="8" xfId="21" applyNumberFormat="1" applyFont="1" applyFill="1" applyBorder="1" applyAlignment="1">
      <alignment horizontal="right" vertical="center"/>
    </xf>
    <xf numFmtId="0" fontId="14" fillId="4" borderId="7" xfId="24" applyFont="1" applyFill="1" applyBorder="1" applyAlignment="1">
      <alignment horizontal="left" vertical="center" indent="1"/>
    </xf>
    <xf numFmtId="0" fontId="12" fillId="4" borderId="15" xfId="24" applyFont="1" applyFill="1" applyBorder="1" applyAlignment="1">
      <alignment horizontal="left" vertical="center" indent="1"/>
    </xf>
    <xf numFmtId="168" fontId="12" fillId="6" borderId="15" xfId="7" applyNumberFormat="1" applyFont="1" applyFill="1" applyBorder="1" applyAlignment="1">
      <alignment vertical="center"/>
    </xf>
    <xf numFmtId="167" fontId="12" fillId="4" borderId="15" xfId="24" applyNumberFormat="1" applyFont="1" applyFill="1" applyBorder="1" applyAlignment="1">
      <alignment horizontal="right" vertical="center"/>
    </xf>
    <xf numFmtId="173" fontId="12" fillId="4" borderId="15" xfId="33" applyNumberFormat="1" applyFont="1" applyFill="1" applyBorder="1" applyAlignment="1">
      <alignment horizontal="right" vertical="center"/>
    </xf>
    <xf numFmtId="0" fontId="14" fillId="4" borderId="10" xfId="21" applyFont="1" applyFill="1" applyBorder="1"/>
    <xf numFmtId="181" fontId="14" fillId="4" borderId="10" xfId="21" applyNumberFormat="1" applyFont="1" applyFill="1" applyBorder="1" applyAlignment="1">
      <alignment horizontal="right" vertical="center"/>
    </xf>
    <xf numFmtId="173" fontId="14" fillId="4" borderId="10" xfId="33" applyNumberFormat="1" applyFont="1" applyFill="1" applyBorder="1" applyAlignment="1">
      <alignment horizontal="right" vertical="center"/>
    </xf>
    <xf numFmtId="0" fontId="19" fillId="4" borderId="8" xfId="21" applyFont="1" applyFill="1" applyBorder="1"/>
    <xf numFmtId="0" fontId="20" fillId="4" borderId="3" xfId="21" applyFont="1" applyFill="1" applyBorder="1"/>
    <xf numFmtId="168" fontId="20" fillId="6" borderId="15" xfId="7" applyNumberFormat="1" applyFont="1" applyFill="1" applyBorder="1" applyAlignment="1">
      <alignment vertical="center"/>
    </xf>
    <xf numFmtId="167" fontId="20" fillId="4" borderId="15" xfId="24" applyNumberFormat="1" applyFont="1" applyFill="1" applyBorder="1" applyAlignment="1">
      <alignment horizontal="right" vertical="center"/>
    </xf>
    <xf numFmtId="173" fontId="20" fillId="4" borderId="15" xfId="33" applyNumberFormat="1" applyFont="1" applyFill="1" applyBorder="1" applyAlignment="1">
      <alignment horizontal="right" vertical="center"/>
    </xf>
    <xf numFmtId="0" fontId="21" fillId="4" borderId="0" xfId="0" applyFont="1" applyFill="1"/>
    <xf numFmtId="0" fontId="20" fillId="4" borderId="0" xfId="21" applyFont="1" applyFill="1"/>
    <xf numFmtId="181" fontId="12" fillId="4" borderId="0" xfId="21" applyNumberFormat="1" applyFont="1" applyFill="1"/>
    <xf numFmtId="0" fontId="22" fillId="0" borderId="0" xfId="0" applyFont="1"/>
    <xf numFmtId="38" fontId="12" fillId="0" borderId="0" xfId="18" applyNumberFormat="1" applyFont="1"/>
    <xf numFmtId="175" fontId="12" fillId="0" borderId="0" xfId="30" applyNumberFormat="1" applyFont="1" applyBorder="1" applyAlignment="1">
      <alignment vertical="center"/>
    </xf>
    <xf numFmtId="17" fontId="15" fillId="5" borderId="8" xfId="0" applyNumberFormat="1" applyFont="1" applyFill="1" applyBorder="1" applyAlignment="1">
      <alignment horizontal="center" vertical="center" wrapText="1"/>
    </xf>
    <xf numFmtId="17" fontId="14" fillId="4" borderId="8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175" fontId="12" fillId="4" borderId="0" xfId="30" applyNumberFormat="1" applyFont="1" applyFill="1" applyBorder="1" applyAlignment="1">
      <alignment vertical="center"/>
    </xf>
    <xf numFmtId="0" fontId="12" fillId="4" borderId="0" xfId="18" applyFont="1" applyFill="1"/>
    <xf numFmtId="0" fontId="14" fillId="4" borderId="8" xfId="18" applyFont="1" applyFill="1" applyBorder="1" applyAlignment="1">
      <alignment horizontal="center" vertical="center" wrapText="1"/>
    </xf>
    <xf numFmtId="17" fontId="15" fillId="4" borderId="8" xfId="21" applyNumberFormat="1" applyFont="1" applyFill="1" applyBorder="1" applyAlignment="1">
      <alignment horizontal="center" vertical="center"/>
    </xf>
    <xf numFmtId="17" fontId="14" fillId="4" borderId="8" xfId="21" applyNumberFormat="1" applyFont="1" applyFill="1" applyBorder="1" applyAlignment="1">
      <alignment horizontal="center" vertical="center"/>
    </xf>
    <xf numFmtId="172" fontId="14" fillId="4" borderId="8" xfId="21" applyNumberFormat="1" applyFont="1" applyFill="1" applyBorder="1" applyAlignment="1">
      <alignment horizontal="center" vertical="center"/>
    </xf>
    <xf numFmtId="0" fontId="12" fillId="0" borderId="0" xfId="18" applyFont="1" applyAlignment="1">
      <alignment vertical="center"/>
    </xf>
    <xf numFmtId="0" fontId="14" fillId="0" borderId="10" xfId="21" applyFont="1" applyBorder="1" applyAlignment="1">
      <alignment vertical="center"/>
    </xf>
    <xf numFmtId="167" fontId="12" fillId="4" borderId="10" xfId="15" applyNumberFormat="1" applyFont="1" applyFill="1" applyBorder="1" applyAlignment="1">
      <alignment vertical="center"/>
    </xf>
    <xf numFmtId="167" fontId="12" fillId="0" borderId="10" xfId="27" applyNumberFormat="1" applyFont="1" applyFill="1" applyBorder="1" applyAlignment="1">
      <alignment vertical="center"/>
    </xf>
    <xf numFmtId="173" fontId="12" fillId="0" borderId="10" xfId="30" applyNumberFormat="1" applyFont="1" applyFill="1" applyBorder="1" applyAlignment="1">
      <alignment vertical="center"/>
    </xf>
    <xf numFmtId="0" fontId="12" fillId="4" borderId="0" xfId="18" applyFont="1" applyFill="1" applyAlignment="1">
      <alignment vertical="center"/>
    </xf>
    <xf numFmtId="0" fontId="20" fillId="4" borderId="1" xfId="21" applyFont="1" applyFill="1" applyBorder="1" applyAlignment="1">
      <alignment horizontal="left" vertical="center" indent="2"/>
    </xf>
    <xf numFmtId="168" fontId="20" fillId="6" borderId="1" xfId="7" applyNumberFormat="1" applyFont="1" applyFill="1" applyBorder="1" applyAlignment="1">
      <alignment vertical="center"/>
    </xf>
    <xf numFmtId="167" fontId="20" fillId="4" borderId="1" xfId="24" applyNumberFormat="1" applyFont="1" applyFill="1" applyBorder="1" applyAlignment="1">
      <alignment horizontal="right" vertical="center"/>
    </xf>
    <xf numFmtId="173" fontId="20" fillId="4" borderId="1" xfId="33" applyNumberFormat="1" applyFont="1" applyFill="1" applyBorder="1" applyAlignment="1">
      <alignment horizontal="right" vertical="center"/>
    </xf>
    <xf numFmtId="175" fontId="20" fillId="0" borderId="0" xfId="30" applyNumberFormat="1" applyFont="1" applyBorder="1" applyAlignment="1">
      <alignment vertical="center"/>
    </xf>
    <xf numFmtId="0" fontId="20" fillId="0" borderId="0" xfId="18" applyFont="1" applyAlignment="1">
      <alignment vertical="center"/>
    </xf>
    <xf numFmtId="17" fontId="14" fillId="4" borderId="0" xfId="21" quotePrefix="1" applyNumberFormat="1" applyFont="1" applyFill="1" applyAlignment="1">
      <alignment horizontal="center" vertical="center"/>
    </xf>
    <xf numFmtId="0" fontId="14" fillId="4" borderId="0" xfId="21" applyFont="1" applyFill="1" applyAlignment="1">
      <alignment vertical="center"/>
    </xf>
    <xf numFmtId="0" fontId="14" fillId="4" borderId="2" xfId="21" applyFont="1" applyFill="1" applyBorder="1"/>
    <xf numFmtId="0" fontId="12" fillId="4" borderId="2" xfId="21" applyFont="1" applyFill="1" applyBorder="1" applyAlignment="1">
      <alignment vertical="center"/>
    </xf>
    <xf numFmtId="0" fontId="12" fillId="4" borderId="2" xfId="21" applyFont="1" applyFill="1" applyBorder="1" applyAlignment="1">
      <alignment horizontal="center" vertical="center"/>
    </xf>
    <xf numFmtId="171" fontId="12" fillId="4" borderId="2" xfId="21" applyNumberFormat="1" applyFont="1" applyFill="1" applyBorder="1" applyAlignment="1">
      <alignment horizontal="right" vertical="center"/>
    </xf>
    <xf numFmtId="0" fontId="12" fillId="4" borderId="0" xfId="21" applyFont="1" applyFill="1" applyAlignment="1">
      <alignment horizontal="center" vertical="center"/>
    </xf>
    <xf numFmtId="171" fontId="12" fillId="4" borderId="0" xfId="21" applyNumberFormat="1" applyFont="1" applyFill="1" applyAlignment="1">
      <alignment horizontal="right" vertical="center"/>
    </xf>
    <xf numFmtId="173" fontId="12" fillId="4" borderId="0" xfId="33" applyNumberFormat="1" applyFont="1" applyFill="1" applyBorder="1" applyAlignment="1">
      <alignment horizontal="right" vertical="center"/>
    </xf>
    <xf numFmtId="0" fontId="12" fillId="4" borderId="3" xfId="21" applyFont="1" applyFill="1" applyBorder="1"/>
    <xf numFmtId="0" fontId="12" fillId="4" borderId="3" xfId="21" applyFont="1" applyFill="1" applyBorder="1" applyAlignment="1">
      <alignment horizontal="center" vertical="center"/>
    </xf>
    <xf numFmtId="168" fontId="12" fillId="4" borderId="3" xfId="5" applyNumberFormat="1" applyFont="1" applyFill="1" applyBorder="1" applyAlignment="1">
      <alignment horizontal="right" vertical="center"/>
    </xf>
    <xf numFmtId="179" fontId="12" fillId="4" borderId="0" xfId="21" applyNumberFormat="1" applyFont="1" applyFill="1"/>
    <xf numFmtId="171" fontId="12" fillId="4" borderId="3" xfId="21" applyNumberFormat="1" applyFont="1" applyFill="1" applyBorder="1" applyAlignment="1">
      <alignment horizontal="right" vertical="center"/>
    </xf>
    <xf numFmtId="174" fontId="12" fillId="4" borderId="0" xfId="21" applyNumberFormat="1" applyFont="1" applyFill="1" applyAlignment="1">
      <alignment horizontal="right" vertical="center"/>
    </xf>
    <xf numFmtId="173" fontId="12" fillId="6" borderId="2" xfId="21" applyNumberFormat="1" applyFont="1" applyFill="1" applyBorder="1" applyAlignment="1">
      <alignment horizontal="right" vertical="center"/>
    </xf>
    <xf numFmtId="173" fontId="12" fillId="4" borderId="2" xfId="21" applyNumberFormat="1" applyFont="1" applyFill="1" applyBorder="1" applyAlignment="1">
      <alignment horizontal="right" vertical="center"/>
    </xf>
    <xf numFmtId="173" fontId="12" fillId="4" borderId="0" xfId="21" applyNumberFormat="1" applyFont="1" applyFill="1" applyAlignment="1">
      <alignment horizontal="right" vertical="center"/>
    </xf>
    <xf numFmtId="173" fontId="12" fillId="6" borderId="0" xfId="21" applyNumberFormat="1" applyFont="1" applyFill="1" applyAlignment="1">
      <alignment horizontal="right" vertical="center"/>
    </xf>
    <xf numFmtId="173" fontId="12" fillId="6" borderId="3" xfId="21" applyNumberFormat="1" applyFont="1" applyFill="1" applyBorder="1" applyAlignment="1">
      <alignment horizontal="right" vertical="center"/>
    </xf>
    <xf numFmtId="173" fontId="12" fillId="4" borderId="3" xfId="21" applyNumberFormat="1" applyFont="1" applyFill="1" applyBorder="1" applyAlignment="1">
      <alignment horizontal="right" vertical="center"/>
    </xf>
    <xf numFmtId="0" fontId="12" fillId="4" borderId="5" xfId="21" applyFont="1" applyFill="1" applyBorder="1"/>
    <xf numFmtId="0" fontId="12" fillId="4" borderId="7" xfId="21" applyFont="1" applyFill="1" applyBorder="1"/>
    <xf numFmtId="0" fontId="23" fillId="4" borderId="0" xfId="21" applyFont="1" applyFill="1"/>
    <xf numFmtId="38" fontId="22" fillId="0" borderId="0" xfId="18" applyNumberFormat="1" applyFont="1"/>
    <xf numFmtId="0" fontId="22" fillId="0" borderId="0" xfId="18" applyFont="1"/>
    <xf numFmtId="0" fontId="14" fillId="4" borderId="0" xfId="21" applyFont="1" applyFill="1" applyAlignment="1">
      <alignment horizontal="center"/>
    </xf>
    <xf numFmtId="0" fontId="14" fillId="4" borderId="0" xfId="21" applyFont="1" applyFill="1" applyAlignment="1">
      <alignment horizontal="left" vertical="center" wrapText="1"/>
    </xf>
    <xf numFmtId="0" fontId="12" fillId="4" borderId="6" xfId="21" applyFont="1" applyFill="1" applyBorder="1"/>
    <xf numFmtId="167" fontId="12" fillId="4" borderId="0" xfId="0" applyNumberFormat="1" applyFont="1" applyFill="1" applyAlignment="1" applyProtection="1">
      <alignment vertical="center"/>
      <protection locked="0"/>
    </xf>
    <xf numFmtId="0" fontId="12" fillId="4" borderId="10" xfId="21" applyFont="1" applyFill="1" applyBorder="1" applyAlignment="1">
      <alignment vertical="center"/>
    </xf>
    <xf numFmtId="167" fontId="12" fillId="4" borderId="10" xfId="0" applyNumberFormat="1" applyFont="1" applyFill="1" applyBorder="1" applyAlignment="1" applyProtection="1">
      <alignment vertical="center"/>
      <protection locked="0"/>
    </xf>
    <xf numFmtId="167" fontId="12" fillId="4" borderId="10" xfId="0" applyNumberFormat="1" applyFont="1" applyFill="1" applyBorder="1" applyAlignment="1" applyProtection="1">
      <alignment horizontal="right" vertical="center"/>
      <protection locked="0"/>
    </xf>
    <xf numFmtId="0" fontId="14" fillId="4" borderId="7" xfId="21" applyFont="1" applyFill="1" applyBorder="1" applyAlignment="1">
      <alignment vertical="center"/>
    </xf>
    <xf numFmtId="168" fontId="14" fillId="6" borderId="7" xfId="7" applyNumberFormat="1" applyFont="1" applyFill="1" applyBorder="1" applyAlignment="1">
      <alignment vertical="center"/>
    </xf>
    <xf numFmtId="167" fontId="14" fillId="4" borderId="7" xfId="24" applyNumberFormat="1" applyFont="1" applyFill="1" applyBorder="1" applyAlignment="1">
      <alignment horizontal="right" vertical="center"/>
    </xf>
    <xf numFmtId="167" fontId="14" fillId="4" borderId="0" xfId="0" applyNumberFormat="1" applyFont="1" applyFill="1" applyAlignment="1" applyProtection="1">
      <alignment vertical="center"/>
      <protection locked="0"/>
    </xf>
    <xf numFmtId="9" fontId="12" fillId="6" borderId="3" xfId="29" applyFont="1" applyFill="1" applyBorder="1" applyAlignment="1">
      <alignment vertical="center"/>
    </xf>
    <xf numFmtId="9" fontId="12" fillId="4" borderId="3" xfId="29" applyFont="1" applyFill="1" applyBorder="1" applyAlignment="1">
      <alignment vertical="center"/>
    </xf>
    <xf numFmtId="0" fontId="16" fillId="0" borderId="0" xfId="0" applyFont="1"/>
    <xf numFmtId="0" fontId="14" fillId="4" borderId="16" xfId="21" applyFont="1" applyFill="1" applyBorder="1" applyAlignment="1">
      <alignment vertical="center"/>
    </xf>
    <xf numFmtId="181" fontId="14" fillId="6" borderId="16" xfId="5" applyNumberFormat="1" applyFont="1" applyFill="1" applyBorder="1" applyAlignment="1">
      <alignment horizontal="right" vertical="center"/>
    </xf>
    <xf numFmtId="181" fontId="14" fillId="4" borderId="17" xfId="5" applyNumberFormat="1" applyFont="1" applyFill="1" applyBorder="1" applyAlignment="1">
      <alignment horizontal="right" vertical="center"/>
    </xf>
    <xf numFmtId="173" fontId="14" fillId="4" borderId="17" xfId="29" applyNumberFormat="1" applyFont="1" applyFill="1" applyBorder="1" applyAlignment="1">
      <alignment horizontal="right" vertical="center"/>
    </xf>
    <xf numFmtId="181" fontId="12" fillId="6" borderId="3" xfId="5" applyNumberFormat="1" applyFont="1" applyFill="1" applyBorder="1" applyAlignment="1">
      <alignment horizontal="right" vertical="center"/>
    </xf>
    <xf numFmtId="181" fontId="12" fillId="4" borderId="3" xfId="5" applyNumberFormat="1" applyFont="1" applyFill="1" applyBorder="1" applyAlignment="1">
      <alignment horizontal="right" vertical="center"/>
    </xf>
    <xf numFmtId="173" fontId="12" fillId="4" borderId="3" xfId="5" applyNumberFormat="1" applyFont="1" applyFill="1" applyBorder="1" applyAlignment="1">
      <alignment horizontal="right" vertical="center"/>
    </xf>
    <xf numFmtId="181" fontId="12" fillId="6" borderId="1" xfId="5" applyNumberFormat="1" applyFont="1" applyFill="1" applyBorder="1" applyAlignment="1">
      <alignment horizontal="right" vertical="center"/>
    </xf>
    <xf numFmtId="181" fontId="12" fillId="4" borderId="1" xfId="5" applyNumberFormat="1" applyFont="1" applyFill="1" applyBorder="1" applyAlignment="1">
      <alignment horizontal="right" vertical="center"/>
    </xf>
    <xf numFmtId="173" fontId="12" fillId="4" borderId="1" xfId="5" applyNumberFormat="1" applyFont="1" applyFill="1" applyBorder="1" applyAlignment="1">
      <alignment horizontal="right" vertical="center"/>
    </xf>
    <xf numFmtId="181" fontId="12" fillId="6" borderId="2" xfId="5" applyNumberFormat="1" applyFont="1" applyFill="1" applyBorder="1" applyAlignment="1">
      <alignment horizontal="right" vertical="center"/>
    </xf>
    <xf numFmtId="181" fontId="12" fillId="4" borderId="2" xfId="5" applyNumberFormat="1" applyFont="1" applyFill="1" applyBorder="1" applyAlignment="1">
      <alignment horizontal="right" vertical="center"/>
    </xf>
    <xf numFmtId="173" fontId="12" fillId="4" borderId="2" xfId="5" applyNumberFormat="1" applyFont="1" applyFill="1" applyBorder="1" applyAlignment="1">
      <alignment horizontal="right" vertical="center"/>
    </xf>
    <xf numFmtId="0" fontId="14" fillId="4" borderId="17" xfId="21" applyFont="1" applyFill="1" applyBorder="1" applyAlignment="1">
      <alignment vertical="center"/>
    </xf>
    <xf numFmtId="181" fontId="14" fillId="6" borderId="17" xfId="5" applyNumberFormat="1" applyFont="1" applyFill="1" applyBorder="1" applyAlignment="1">
      <alignment horizontal="right" vertical="center"/>
    </xf>
    <xf numFmtId="173" fontId="14" fillId="4" borderId="17" xfId="5" applyNumberFormat="1" applyFont="1" applyFill="1" applyBorder="1" applyAlignment="1">
      <alignment horizontal="right" vertical="center"/>
    </xf>
    <xf numFmtId="166" fontId="16" fillId="0" borderId="0" xfId="0" applyNumberFormat="1" applyFont="1"/>
    <xf numFmtId="0" fontId="14" fillId="4" borderId="2" xfId="21" applyFont="1" applyFill="1" applyBorder="1" applyAlignment="1">
      <alignment vertical="center"/>
    </xf>
    <xf numFmtId="181" fontId="14" fillId="6" borderId="2" xfId="5" applyNumberFormat="1" applyFont="1" applyFill="1" applyBorder="1" applyAlignment="1">
      <alignment horizontal="right" vertical="center"/>
    </xf>
    <xf numFmtId="181" fontId="14" fillId="4" borderId="2" xfId="5" applyNumberFormat="1" applyFont="1" applyFill="1" applyBorder="1" applyAlignment="1">
      <alignment horizontal="right" vertical="center"/>
    </xf>
    <xf numFmtId="173" fontId="14" fillId="4" borderId="2" xfId="5" applyNumberFormat="1" applyFont="1" applyFill="1" applyBorder="1" applyAlignment="1">
      <alignment horizontal="right" vertical="center"/>
    </xf>
    <xf numFmtId="0" fontId="14" fillId="4" borderId="3" xfId="24" applyFont="1" applyFill="1" applyBorder="1" applyAlignment="1">
      <alignment horizontal="left" vertical="center" indent="1"/>
    </xf>
    <xf numFmtId="172" fontId="14" fillId="6" borderId="3" xfId="29" applyNumberFormat="1" applyFont="1" applyFill="1" applyBorder="1" applyAlignment="1">
      <alignment horizontal="right" vertical="center"/>
    </xf>
    <xf numFmtId="172" fontId="14" fillId="4" borderId="3" xfId="29" applyNumberFormat="1" applyFont="1" applyFill="1" applyBorder="1" applyAlignment="1">
      <alignment horizontal="right" vertical="center"/>
    </xf>
    <xf numFmtId="173" fontId="14" fillId="4" borderId="3" xfId="29" applyNumberFormat="1" applyFont="1" applyFill="1" applyBorder="1" applyAlignment="1">
      <alignment horizontal="right" vertical="center"/>
    </xf>
    <xf numFmtId="0" fontId="16" fillId="4" borderId="0" xfId="0" applyFont="1" applyFill="1" applyAlignment="1">
      <alignment horizontal="center" vertical="top" wrapText="1"/>
    </xf>
    <xf numFmtId="10" fontId="16" fillId="4" borderId="0" xfId="29" applyNumberFormat="1" applyFont="1" applyFill="1"/>
    <xf numFmtId="177" fontId="12" fillId="3" borderId="0" xfId="5" applyNumberFormat="1" applyFont="1" applyFill="1" applyBorder="1"/>
    <xf numFmtId="181" fontId="14" fillId="4" borderId="16" xfId="5" applyNumberFormat="1" applyFont="1" applyFill="1" applyBorder="1" applyAlignment="1">
      <alignment horizontal="right" vertical="center"/>
    </xf>
    <xf numFmtId="173" fontId="14" fillId="4" borderId="16" xfId="29" applyNumberFormat="1" applyFont="1" applyFill="1" applyBorder="1" applyAlignment="1">
      <alignment horizontal="right" vertical="center"/>
    </xf>
    <xf numFmtId="184" fontId="16" fillId="0" borderId="0" xfId="0" applyNumberFormat="1" applyFont="1"/>
    <xf numFmtId="0" fontId="12" fillId="0" borderId="0" xfId="18" applyFont="1" applyAlignment="1">
      <alignment horizontal="center"/>
    </xf>
    <xf numFmtId="14" fontId="18" fillId="0" borderId="0" xfId="18" applyNumberFormat="1" applyFont="1"/>
    <xf numFmtId="0" fontId="12" fillId="4" borderId="0" xfId="0" applyFont="1" applyFill="1"/>
    <xf numFmtId="0" fontId="14" fillId="4" borderId="7" xfId="18" applyFont="1" applyFill="1" applyBorder="1" applyAlignment="1">
      <alignment horizontal="left" vertical="center" indent="1"/>
    </xf>
    <xf numFmtId="167" fontId="14" fillId="4" borderId="7" xfId="18" applyNumberFormat="1" applyFont="1" applyFill="1" applyBorder="1" applyAlignment="1">
      <alignment vertical="center"/>
    </xf>
    <xf numFmtId="168" fontId="14" fillId="4" borderId="7" xfId="18" applyNumberFormat="1" applyFont="1" applyFill="1" applyBorder="1" applyAlignment="1">
      <alignment vertical="center"/>
    </xf>
    <xf numFmtId="169" fontId="14" fillId="4" borderId="7" xfId="33" applyNumberFormat="1" applyFont="1" applyFill="1" applyBorder="1" applyAlignment="1">
      <alignment vertical="center"/>
    </xf>
    <xf numFmtId="168" fontId="14" fillId="6" borderId="3" xfId="7" applyNumberFormat="1" applyFont="1" applyFill="1" applyBorder="1" applyAlignment="1">
      <alignment vertical="center"/>
    </xf>
    <xf numFmtId="167" fontId="14" fillId="4" borderId="3" xfId="24" applyNumberFormat="1" applyFont="1" applyFill="1" applyBorder="1" applyAlignment="1">
      <alignment horizontal="right" vertical="center"/>
    </xf>
    <xf numFmtId="173" fontId="14" fillId="4" borderId="3" xfId="33" applyNumberFormat="1" applyFont="1" applyFill="1" applyBorder="1" applyAlignment="1">
      <alignment horizontal="right" vertical="center"/>
    </xf>
    <xf numFmtId="0" fontId="12" fillId="4" borderId="0" xfId="24" applyFont="1" applyFill="1" applyAlignment="1">
      <alignment horizontal="left" vertical="center" indent="2"/>
    </xf>
    <xf numFmtId="0" fontId="12" fillId="4" borderId="10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0" fontId="12" fillId="4" borderId="1" xfId="24" applyFont="1" applyFill="1" applyBorder="1" applyAlignment="1">
      <alignment horizontal="left" vertical="center" indent="2"/>
    </xf>
    <xf numFmtId="10" fontId="12" fillId="4" borderId="0" xfId="29" applyNumberFormat="1" applyFont="1" applyFill="1" applyBorder="1"/>
    <xf numFmtId="0" fontId="14" fillId="4" borderId="0" xfId="18" applyFont="1" applyFill="1"/>
    <xf numFmtId="0" fontId="12" fillId="4" borderId="2" xfId="24" applyFont="1" applyFill="1" applyBorder="1" applyAlignment="1">
      <alignment horizontal="left" vertical="center" indent="2"/>
    </xf>
    <xf numFmtId="168" fontId="12" fillId="6" borderId="2" xfId="7" applyNumberFormat="1" applyFont="1" applyFill="1" applyBorder="1" applyAlignment="1">
      <alignment vertical="center"/>
    </xf>
    <xf numFmtId="167" fontId="12" fillId="4" borderId="2" xfId="24" applyNumberFormat="1" applyFont="1" applyFill="1" applyBorder="1" applyAlignment="1">
      <alignment horizontal="right" vertical="center"/>
    </xf>
    <xf numFmtId="0" fontId="12" fillId="4" borderId="3" xfId="24" applyFont="1" applyFill="1" applyBorder="1" applyAlignment="1">
      <alignment horizontal="left" vertical="center" wrapText="1" indent="2"/>
    </xf>
    <xf numFmtId="167" fontId="14" fillId="6" borderId="8" xfId="24" applyNumberFormat="1" applyFont="1" applyFill="1" applyBorder="1" applyAlignment="1">
      <alignment horizontal="right" vertical="center"/>
    </xf>
    <xf numFmtId="167" fontId="12" fillId="4" borderId="0" xfId="18" applyNumberFormat="1" applyFont="1" applyFill="1"/>
    <xf numFmtId="0" fontId="14" fillId="4" borderId="8" xfId="24" applyFont="1" applyFill="1" applyBorder="1" applyAlignment="1">
      <alignment horizontal="left" vertical="center" wrapText="1" indent="2"/>
    </xf>
    <xf numFmtId="0" fontId="12" fillId="4" borderId="10" xfId="18" applyFont="1" applyFill="1" applyBorder="1" applyAlignment="1">
      <alignment horizontal="left" vertical="center" indent="2"/>
    </xf>
    <xf numFmtId="170" fontId="12" fillId="4" borderId="10" xfId="5" applyNumberFormat="1" applyFont="1" applyFill="1" applyBorder="1" applyAlignment="1">
      <alignment vertical="center"/>
    </xf>
    <xf numFmtId="176" fontId="12" fillId="4" borderId="10" xfId="18" applyNumberFormat="1" applyFont="1" applyFill="1" applyBorder="1" applyAlignment="1">
      <alignment vertical="center"/>
    </xf>
    <xf numFmtId="172" fontId="12" fillId="4" borderId="10" xfId="29" applyNumberFormat="1" applyFont="1" applyFill="1" applyBorder="1" applyAlignment="1">
      <alignment vertical="center"/>
    </xf>
    <xf numFmtId="171" fontId="14" fillId="6" borderId="8" xfId="7" applyNumberFormat="1" applyFont="1" applyFill="1" applyBorder="1" applyAlignment="1">
      <alignment vertical="center"/>
    </xf>
    <xf numFmtId="176" fontId="14" fillId="4" borderId="8" xfId="15" applyNumberFormat="1" applyFont="1" applyFill="1" applyBorder="1" applyAlignment="1">
      <alignment horizontal="right" vertical="center"/>
    </xf>
    <xf numFmtId="0" fontId="14" fillId="4" borderId="0" xfId="24" applyFont="1" applyFill="1" applyAlignment="1">
      <alignment horizontal="left" vertical="center" indent="1"/>
    </xf>
    <xf numFmtId="176" fontId="14" fillId="4" borderId="0" xfId="15" applyNumberFormat="1" applyFont="1" applyFill="1" applyBorder="1" applyAlignment="1">
      <alignment horizontal="right" vertical="center"/>
    </xf>
    <xf numFmtId="173" fontId="14" fillId="4" borderId="0" xfId="33" applyNumberFormat="1" applyFont="1" applyFill="1" applyBorder="1" applyAlignment="1">
      <alignment horizontal="right" vertical="center"/>
    </xf>
    <xf numFmtId="0" fontId="15" fillId="0" borderId="8" xfId="0" applyFont="1" applyBorder="1" applyAlignment="1">
      <alignment horizontal="justify" vertical="center" wrapText="1"/>
    </xf>
    <xf numFmtId="0" fontId="15" fillId="4" borderId="8" xfId="21" applyFont="1" applyFill="1" applyBorder="1" applyAlignment="1">
      <alignment horizontal="center"/>
    </xf>
    <xf numFmtId="167" fontId="15" fillId="4" borderId="7" xfId="18" applyNumberFormat="1" applyFont="1" applyFill="1" applyBorder="1" applyAlignment="1">
      <alignment vertical="center"/>
    </xf>
    <xf numFmtId="0" fontId="20" fillId="4" borderId="1" xfId="21" applyFont="1" applyFill="1" applyBorder="1" applyAlignment="1">
      <alignment horizontal="left" vertical="center" wrapText="1" indent="2"/>
    </xf>
    <xf numFmtId="0" fontId="12" fillId="4" borderId="13" xfId="24" applyFont="1" applyFill="1" applyBorder="1" applyAlignment="1">
      <alignment horizontal="left" vertical="center" wrapText="1" indent="1"/>
    </xf>
    <xf numFmtId="0" fontId="14" fillId="4" borderId="4" xfId="21" applyFont="1" applyFill="1" applyBorder="1" applyAlignment="1">
      <alignment horizontal="center"/>
    </xf>
    <xf numFmtId="0" fontId="12" fillId="0" borderId="0" xfId="18" applyFont="1" applyAlignment="1">
      <alignment horizontal="left" vertical="center" wrapText="1" indent="2"/>
    </xf>
    <xf numFmtId="167" fontId="12" fillId="0" borderId="0" xfId="18" applyNumberFormat="1" applyFont="1" applyAlignment="1">
      <alignment vertical="center"/>
    </xf>
    <xf numFmtId="168" fontId="12" fillId="0" borderId="0" xfId="18" applyNumberFormat="1" applyFont="1" applyAlignment="1">
      <alignment vertical="center"/>
    </xf>
    <xf numFmtId="178" fontId="12" fillId="0" borderId="0" xfId="33" applyNumberFormat="1" applyFont="1" applyFill="1" applyBorder="1" applyAlignment="1">
      <alignment vertical="center"/>
    </xf>
    <xf numFmtId="167" fontId="12" fillId="0" borderId="0" xfId="18" applyNumberFormat="1" applyFont="1"/>
    <xf numFmtId="173" fontId="12" fillId="0" borderId="0" xfId="33" applyNumberFormat="1" applyFont="1" applyFill="1" applyBorder="1" applyAlignment="1">
      <alignment vertical="center"/>
    </xf>
    <xf numFmtId="17" fontId="15" fillId="5" borderId="7" xfId="0" quotePrefix="1" applyNumberFormat="1" applyFont="1" applyFill="1" applyBorder="1" applyAlignment="1">
      <alignment horizontal="center" vertical="center" wrapText="1"/>
    </xf>
    <xf numFmtId="17" fontId="14" fillId="4" borderId="7" xfId="0" quotePrefix="1" applyNumberFormat="1" applyFont="1" applyFill="1" applyBorder="1" applyAlignment="1">
      <alignment horizontal="center" vertical="center" wrapText="1"/>
    </xf>
    <xf numFmtId="17" fontId="14" fillId="4" borderId="8" xfId="0" quotePrefix="1" applyNumberFormat="1" applyFont="1" applyFill="1" applyBorder="1" applyAlignment="1">
      <alignment horizontal="center" vertical="center" wrapText="1"/>
    </xf>
    <xf numFmtId="172" fontId="24" fillId="4" borderId="10" xfId="29" applyNumberFormat="1" applyFont="1" applyFill="1" applyBorder="1" applyAlignment="1">
      <alignment horizontal="right" vertical="center"/>
    </xf>
    <xf numFmtId="172" fontId="14" fillId="4" borderId="8" xfId="29" applyNumberFormat="1" applyFont="1" applyFill="1" applyBorder="1" applyAlignment="1">
      <alignment horizontal="right" vertical="center"/>
    </xf>
    <xf numFmtId="172" fontId="14" fillId="4" borderId="8" xfId="24" applyNumberFormat="1" applyFont="1" applyFill="1" applyBorder="1" applyAlignment="1">
      <alignment horizontal="right" vertical="center"/>
    </xf>
    <xf numFmtId="185" fontId="12" fillId="6" borderId="3" xfId="21" applyNumberFormat="1" applyFont="1" applyFill="1" applyBorder="1" applyAlignment="1">
      <alignment horizontal="right" vertical="center"/>
    </xf>
    <xf numFmtId="186" fontId="12" fillId="4" borderId="3" xfId="21" applyNumberFormat="1" applyFont="1" applyFill="1" applyBorder="1" applyAlignment="1">
      <alignment horizontal="right" vertical="center"/>
    </xf>
    <xf numFmtId="183" fontId="12" fillId="6" borderId="2" xfId="6" applyNumberFormat="1" applyFont="1" applyFill="1" applyBorder="1" applyAlignment="1">
      <alignment horizontal="right" vertical="center"/>
    </xf>
    <xf numFmtId="183" fontId="12" fillId="4" borderId="2" xfId="6" applyNumberFormat="1" applyFont="1" applyFill="1" applyBorder="1" applyAlignment="1">
      <alignment horizontal="right" vertical="center"/>
    </xf>
    <xf numFmtId="174" fontId="12" fillId="4" borderId="2" xfId="21" applyNumberFormat="1" applyFont="1" applyFill="1" applyBorder="1" applyAlignment="1">
      <alignment horizontal="right" vertical="center"/>
    </xf>
    <xf numFmtId="183" fontId="12" fillId="6" borderId="0" xfId="6" applyNumberFormat="1" applyFont="1" applyFill="1" applyBorder="1" applyAlignment="1">
      <alignment horizontal="right" vertical="center"/>
    </xf>
    <xf numFmtId="183" fontId="12" fillId="4" borderId="0" xfId="6" applyNumberFormat="1" applyFont="1" applyFill="1" applyBorder="1" applyAlignment="1">
      <alignment horizontal="right" vertical="center"/>
    </xf>
    <xf numFmtId="179" fontId="12" fillId="6" borderId="3" xfId="5" applyNumberFormat="1" applyFont="1" applyFill="1" applyBorder="1" applyAlignment="1">
      <alignment horizontal="right" vertical="center"/>
    </xf>
    <xf numFmtId="179" fontId="12" fillId="4" borderId="3" xfId="5" applyNumberFormat="1" applyFont="1" applyFill="1" applyBorder="1" applyAlignment="1">
      <alignment horizontal="right" vertical="center"/>
    </xf>
    <xf numFmtId="180" fontId="12" fillId="4" borderId="3" xfId="5" applyNumberFormat="1" applyFont="1" applyFill="1" applyBorder="1" applyAlignment="1">
      <alignment horizontal="right" vertical="center"/>
    </xf>
    <xf numFmtId="180" fontId="12" fillId="4" borderId="0" xfId="5" applyNumberFormat="1" applyFont="1" applyFill="1" applyBorder="1" applyAlignment="1">
      <alignment horizontal="right" vertical="center"/>
    </xf>
    <xf numFmtId="2" fontId="12" fillId="4" borderId="2" xfId="21" applyNumberFormat="1" applyFont="1" applyFill="1" applyBorder="1" applyAlignment="1">
      <alignment horizontal="right" vertical="center"/>
    </xf>
    <xf numFmtId="174" fontId="12" fillId="4" borderId="0" xfId="29" applyNumberFormat="1" applyFont="1" applyFill="1" applyBorder="1" applyAlignment="1">
      <alignment horizontal="right" vertical="center"/>
    </xf>
    <xf numFmtId="172" fontId="12" fillId="6" borderId="0" xfId="29" applyNumberFormat="1" applyFont="1" applyFill="1" applyBorder="1" applyAlignment="1">
      <alignment horizontal="right" vertical="center"/>
    </xf>
    <xf numFmtId="172" fontId="12" fillId="4" borderId="0" xfId="29" applyNumberFormat="1" applyFont="1" applyFill="1" applyBorder="1" applyAlignment="1">
      <alignment horizontal="right" vertical="center"/>
    </xf>
    <xf numFmtId="173" fontId="12" fillId="4" borderId="0" xfId="29" applyNumberFormat="1" applyFont="1" applyFill="1" applyBorder="1" applyAlignment="1">
      <alignment horizontal="right" vertical="center"/>
    </xf>
    <xf numFmtId="173" fontId="12" fillId="4" borderId="3" xfId="29" applyNumberFormat="1" applyFont="1" applyFill="1" applyBorder="1" applyAlignment="1">
      <alignment horizontal="right" vertical="center"/>
    </xf>
    <xf numFmtId="171" fontId="12" fillId="4" borderId="3" xfId="5" applyNumberFormat="1" applyFont="1" applyFill="1" applyBorder="1" applyAlignment="1">
      <alignment horizontal="right" vertical="center"/>
    </xf>
    <xf numFmtId="171" fontId="12" fillId="4" borderId="0" xfId="5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/>
    </xf>
    <xf numFmtId="0" fontId="14" fillId="4" borderId="8" xfId="26" applyFont="1" applyFill="1" applyBorder="1" applyAlignment="1">
      <alignment horizontal="center" vertical="center"/>
    </xf>
    <xf numFmtId="0" fontId="12" fillId="0" borderId="0" xfId="24" applyFont="1" applyAlignment="1">
      <alignment horizontal="left" vertical="center" wrapText="1"/>
    </xf>
    <xf numFmtId="17" fontId="15" fillId="5" borderId="11" xfId="0" applyNumberFormat="1" applyFont="1" applyFill="1" applyBorder="1" applyAlignment="1">
      <alignment horizontal="center" vertical="center" wrapText="1"/>
    </xf>
    <xf numFmtId="17" fontId="15" fillId="5" borderId="12" xfId="0" applyNumberFormat="1" applyFont="1" applyFill="1" applyBorder="1" applyAlignment="1">
      <alignment horizontal="center" vertical="center" wrapText="1"/>
    </xf>
    <xf numFmtId="17" fontId="14" fillId="4" borderId="8" xfId="21" applyNumberFormat="1" applyFont="1" applyFill="1" applyBorder="1" applyAlignment="1">
      <alignment horizontal="center" vertical="center"/>
    </xf>
    <xf numFmtId="0" fontId="14" fillId="4" borderId="0" xfId="21" applyFont="1" applyFill="1" applyAlignment="1">
      <alignment horizontal="center" wrapText="1"/>
    </xf>
    <xf numFmtId="0" fontId="14" fillId="4" borderId="0" xfId="21" applyFont="1" applyFill="1" applyAlignment="1">
      <alignment horizont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7" xfId="21" applyFont="1" applyFill="1" applyBorder="1" applyAlignment="1">
      <alignment horizontal="center" wrapText="1"/>
    </xf>
    <xf numFmtId="0" fontId="14" fillId="4" borderId="7" xfId="21" applyFont="1" applyFill="1" applyBorder="1" applyAlignment="1">
      <alignment horizontal="center"/>
    </xf>
    <xf numFmtId="0" fontId="14" fillId="4" borderId="8" xfId="21" applyFont="1" applyFill="1" applyBorder="1" applyAlignment="1">
      <alignment horizontal="center" vertical="center" wrapText="1"/>
    </xf>
    <xf numFmtId="0" fontId="14" fillId="4" borderId="0" xfId="0" applyFont="1" applyFill="1" applyAlignment="1">
      <alignment horizontal="center" vertical="center" wrapText="1"/>
    </xf>
    <xf numFmtId="17" fontId="14" fillId="4" borderId="19" xfId="21" applyNumberFormat="1" applyFont="1" applyFill="1" applyBorder="1" applyAlignment="1">
      <alignment horizontal="center" vertical="center"/>
    </xf>
    <xf numFmtId="17" fontId="14" fillId="4" borderId="7" xfId="21" applyNumberFormat="1" applyFont="1" applyFill="1" applyBorder="1" applyAlignment="1">
      <alignment horizontal="center" vertical="center"/>
    </xf>
    <xf numFmtId="172" fontId="14" fillId="4" borderId="19" xfId="21" applyNumberFormat="1" applyFont="1" applyFill="1" applyBorder="1" applyAlignment="1">
      <alignment horizontal="center" vertical="center"/>
    </xf>
    <xf numFmtId="172" fontId="14" fillId="4" borderId="7" xfId="21" applyNumberFormat="1" applyFont="1" applyFill="1" applyBorder="1" applyAlignment="1">
      <alignment horizontal="center" vertical="center"/>
    </xf>
    <xf numFmtId="0" fontId="16" fillId="4" borderId="0" xfId="0" applyFont="1" applyFill="1" applyAlignment="1">
      <alignment horizontal="center" vertical="top" wrapText="1"/>
    </xf>
    <xf numFmtId="49" fontId="14" fillId="4" borderId="0" xfId="18" applyNumberFormat="1" applyFont="1" applyFill="1" applyAlignment="1">
      <alignment horizontal="center" vertical="center" wrapText="1"/>
    </xf>
    <xf numFmtId="0" fontId="14" fillId="4" borderId="7" xfId="18" applyFont="1" applyFill="1" applyBorder="1" applyAlignment="1">
      <alignment horizontal="center" vertical="center" wrapText="1"/>
    </xf>
    <xf numFmtId="17" fontId="15" fillId="5" borderId="19" xfId="21" applyNumberFormat="1" applyFont="1" applyFill="1" applyBorder="1" applyAlignment="1">
      <alignment horizontal="center" vertical="center"/>
    </xf>
    <xf numFmtId="17" fontId="15" fillId="5" borderId="7" xfId="21" applyNumberFormat="1" applyFont="1" applyFill="1" applyBorder="1" applyAlignment="1">
      <alignment horizontal="center" vertical="center"/>
    </xf>
    <xf numFmtId="49" fontId="15" fillId="5" borderId="18" xfId="21" applyNumberFormat="1" applyFont="1" applyFill="1" applyBorder="1" applyAlignment="1">
      <alignment horizontal="center" vertical="center"/>
    </xf>
    <xf numFmtId="49" fontId="15" fillId="5" borderId="7" xfId="21" applyNumberFormat="1" applyFont="1" applyFill="1" applyBorder="1" applyAlignment="1">
      <alignment horizontal="center" vertical="center"/>
    </xf>
    <xf numFmtId="49" fontId="14" fillId="4" borderId="7" xfId="18" applyNumberFormat="1" applyFont="1" applyFill="1" applyBorder="1" applyAlignment="1">
      <alignment horizontal="center" vertical="center" wrapText="1"/>
    </xf>
  </cellXfs>
  <cellStyles count="38">
    <cellStyle name="60% - akcent 1" xfId="1" xr:uid="{00000000-0005-0000-0000-000000000000}"/>
    <cellStyle name="Comma [0] 2" xfId="2" xr:uid="{00000000-0005-0000-0000-000001000000}"/>
    <cellStyle name="Comma 2" xfId="3" xr:uid="{00000000-0005-0000-0000-000002000000}"/>
    <cellStyle name="Diseño" xfId="4" xr:uid="{00000000-0005-0000-0000-000003000000}"/>
    <cellStyle name="Millares" xfId="5" builtinId="3"/>
    <cellStyle name="Millares [0]" xfId="6" builtinId="6"/>
    <cellStyle name="Millares [0] 10" xfId="7" xr:uid="{00000000-0005-0000-0000-000006000000}"/>
    <cellStyle name="Millares [0] 2" xfId="8" xr:uid="{00000000-0005-0000-0000-000007000000}"/>
    <cellStyle name="Millares [0] 2 19" xfId="9" xr:uid="{00000000-0005-0000-0000-000008000000}"/>
    <cellStyle name="Millares [0] 2 3" xfId="10" xr:uid="{00000000-0005-0000-0000-000009000000}"/>
    <cellStyle name="Millares [0] 3" xfId="11" xr:uid="{00000000-0005-0000-0000-00000A000000}"/>
    <cellStyle name="Millares 14" xfId="12" xr:uid="{00000000-0005-0000-0000-00000B000000}"/>
    <cellStyle name="Millares 14 2" xfId="13" xr:uid="{00000000-0005-0000-0000-00000C000000}"/>
    <cellStyle name="Millares 18" xfId="14" xr:uid="{00000000-0005-0000-0000-00000D000000}"/>
    <cellStyle name="Millares 2" xfId="15" xr:uid="{00000000-0005-0000-0000-00000E000000}"/>
    <cellStyle name="Millares 3" xfId="16" xr:uid="{00000000-0005-0000-0000-00000F000000}"/>
    <cellStyle name="No-definido" xfId="17" xr:uid="{00000000-0005-0000-0000-000010000000}"/>
    <cellStyle name="Normal" xfId="0" builtinId="0"/>
    <cellStyle name="Normal 10" xfId="18" xr:uid="{00000000-0005-0000-0000-000012000000}"/>
    <cellStyle name="Normal 11" xfId="19" xr:uid="{00000000-0005-0000-0000-000013000000}"/>
    <cellStyle name="Normal 17 2" xfId="20" xr:uid="{00000000-0005-0000-0000-000014000000}"/>
    <cellStyle name="Normal 2" xfId="21" xr:uid="{00000000-0005-0000-0000-000015000000}"/>
    <cellStyle name="Normal 2 2" xfId="22" xr:uid="{00000000-0005-0000-0000-000016000000}"/>
    <cellStyle name="Normal 2 2 2" xfId="23" xr:uid="{00000000-0005-0000-0000-000017000000}"/>
    <cellStyle name="Normal 3" xfId="24" xr:uid="{00000000-0005-0000-0000-000018000000}"/>
    <cellStyle name="Normal 4" xfId="25" xr:uid="{00000000-0005-0000-0000-000019000000}"/>
    <cellStyle name="Normal_graficos" xfId="26" xr:uid="{00000000-0005-0000-0000-00001A000000}"/>
    <cellStyle name="Normal_operacional" xfId="27" xr:uid="{00000000-0005-0000-0000-00001B000000}"/>
    <cellStyle name="Percent 2" xfId="28" xr:uid="{00000000-0005-0000-0000-00001C000000}"/>
    <cellStyle name="Porcentaje" xfId="29" builtinId="5"/>
    <cellStyle name="Porcentaje 2" xfId="30" xr:uid="{00000000-0005-0000-0000-00001E000000}"/>
    <cellStyle name="Porcentaje 3" xfId="31" xr:uid="{00000000-0005-0000-0000-00001F000000}"/>
    <cellStyle name="Porcentual 2" xfId="32" xr:uid="{00000000-0005-0000-0000-000020000000}"/>
    <cellStyle name="Porcentual 2 10" xfId="33" xr:uid="{00000000-0005-0000-0000-000021000000}"/>
    <cellStyle name="Porcentual 2 2" xfId="34" xr:uid="{00000000-0005-0000-0000-000022000000}"/>
    <cellStyle name="Porcentual 3" xfId="35" xr:uid="{00000000-0005-0000-0000-000023000000}"/>
    <cellStyle name="Porcentual 3 2" xfId="36" xr:uid="{00000000-0005-0000-0000-000024000000}"/>
    <cellStyle name="Porcentual 3 2 2" xfId="37" xr:uid="{00000000-0005-0000-0000-000025000000}"/>
  </cellStyles>
  <dxfs count="0"/>
  <tableStyles count="0" defaultTableStyle="TableStyleMedium9" defaultPivotStyle="PivotStyleLight16"/>
  <colors>
    <mruColors>
      <color rgb="FFFFF5EF"/>
      <color rgb="FFFF5A0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externalLink" Target="externalLinks/externalLink29.xml"/><Relationship Id="rId47" Type="http://schemas.openxmlformats.org/officeDocument/2006/relationships/externalLink" Target="externalLinks/externalLink34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9" Type="http://schemas.openxmlformats.org/officeDocument/2006/relationships/externalLink" Target="externalLinks/externalLink1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externalLink" Target="externalLinks/externalLink27.xml"/><Relationship Id="rId45" Type="http://schemas.openxmlformats.org/officeDocument/2006/relationships/externalLink" Target="externalLinks/externalLink32.xml"/><Relationship Id="rId53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4" Type="http://schemas.openxmlformats.org/officeDocument/2006/relationships/externalLink" Target="externalLinks/externalLink31.xml"/><Relationship Id="rId52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externalLink" Target="externalLinks/externalLink30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Relationship Id="rId46" Type="http://schemas.openxmlformats.org/officeDocument/2006/relationships/externalLink" Target="externalLinks/externalLink33.xml"/><Relationship Id="rId20" Type="http://schemas.openxmlformats.org/officeDocument/2006/relationships/externalLink" Target="externalLinks/externalLink7.xml"/><Relationship Id="rId41" Type="http://schemas.openxmlformats.org/officeDocument/2006/relationships/externalLink" Target="externalLinks/externalLink28.xml"/><Relationship Id="rId54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4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Ratios!A1"/><Relationship Id="rId13" Type="http://schemas.openxmlformats.org/officeDocument/2006/relationships/image" Target="../media/image2.png"/><Relationship Id="rId3" Type="http://schemas.openxmlformats.org/officeDocument/2006/relationships/hyperlink" Target="#'Income Statement'!A1"/><Relationship Id="rId7" Type="http://schemas.openxmlformats.org/officeDocument/2006/relationships/hyperlink" Target="#'Balance Sheet'!A1"/><Relationship Id="rId12" Type="http://schemas.openxmlformats.org/officeDocument/2006/relationships/hyperlink" Target="#'GX by Tech'!A1"/><Relationship Id="rId2" Type="http://schemas.openxmlformats.org/officeDocument/2006/relationships/hyperlink" Target="#Market!A1"/><Relationship Id="rId1" Type="http://schemas.openxmlformats.org/officeDocument/2006/relationships/image" Target="../media/image1.png"/><Relationship Id="rId6" Type="http://schemas.openxmlformats.org/officeDocument/2006/relationships/hyperlink" Target="#'Non Operating Income'!A1"/><Relationship Id="rId11" Type="http://schemas.openxmlformats.org/officeDocument/2006/relationships/hyperlink" Target="#'Physical Data GX'!A1"/><Relationship Id="rId5" Type="http://schemas.openxmlformats.org/officeDocument/2006/relationships/hyperlink" Target="#'Energy Sales'!A1"/><Relationship Id="rId10" Type="http://schemas.openxmlformats.org/officeDocument/2006/relationships/hyperlink" Target="#'Fixed Assets'!A1"/><Relationship Id="rId4" Type="http://schemas.openxmlformats.org/officeDocument/2006/relationships/hyperlink" Target="#'Operating Income'!A1"/><Relationship Id="rId9" Type="http://schemas.openxmlformats.org/officeDocument/2006/relationships/hyperlink" Target="#'Cash Flow'!A1"/><Relationship Id="rId14" Type="http://schemas.openxmlformats.org/officeDocument/2006/relationships/hyperlink" Target="#'Int. Ra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8179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7CDDF6F-C3CE-F775-BFA2-915294404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47" t="14529" r="-17" b="12016"/>
        <a:stretch/>
      </xdr:blipFill>
      <xdr:spPr>
        <a:xfrm>
          <a:off x="8179" y="0"/>
          <a:ext cx="20127671" cy="923925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1B14CDA1-6C39-5088-1D58-56B7296EA123}"/>
            </a:ext>
          </a:extLst>
        </xdr:cNvPr>
        <xdr:cNvSpPr/>
      </xdr:nvSpPr>
      <xdr:spPr>
        <a:xfrm>
          <a:off x="0" y="0"/>
          <a:ext cx="20135850" cy="9239250"/>
        </a:xfrm>
        <a:prstGeom prst="rect">
          <a:avLst/>
        </a:prstGeom>
        <a:solidFill>
          <a:srgbClr val="002060">
            <a:alpha val="30000"/>
          </a:srgb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lIns="72000" tIns="36000" rIns="72000" bIns="36000" rtlCol="0" anchor="ctr"/>
        <a:lstStyle>
          <a:defPPr>
            <a:defRPr lang="es-CL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2000"/>
        </a:p>
      </xdr:txBody>
    </xdr:sp>
    <xdr:clientData/>
  </xdr:twoCellAnchor>
  <xdr:twoCellAnchor>
    <xdr:from>
      <xdr:col>1</xdr:col>
      <xdr:colOff>26150</xdr:colOff>
      <xdr:row>12</xdr:row>
      <xdr:rowOff>104775</xdr:rowOff>
    </xdr:from>
    <xdr:to>
      <xdr:col>8</xdr:col>
      <xdr:colOff>45201</xdr:colOff>
      <xdr:row>14</xdr:row>
      <xdr:rowOff>57150</xdr:rowOff>
    </xdr:to>
    <xdr:sp macro="[0]!Gx_Business" textlink="">
      <xdr:nvSpPr>
        <xdr:cNvPr id="3" name="CuadroText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2E83503-BF5B-473D-BE76-23C5CF270A17}"/>
            </a:ext>
          </a:extLst>
        </xdr:cNvPr>
        <xdr:cNvSpPr txBox="1"/>
      </xdr:nvSpPr>
      <xdr:spPr>
        <a:xfrm>
          <a:off x="788150" y="239077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Market</a:t>
          </a:r>
        </a:p>
      </xdr:txBody>
    </xdr:sp>
    <xdr:clientData/>
  </xdr:twoCellAnchor>
  <xdr:twoCellAnchor>
    <xdr:from>
      <xdr:col>1</xdr:col>
      <xdr:colOff>26150</xdr:colOff>
      <xdr:row>15</xdr:row>
      <xdr:rowOff>51093</xdr:rowOff>
    </xdr:from>
    <xdr:to>
      <xdr:col>8</xdr:col>
      <xdr:colOff>45201</xdr:colOff>
      <xdr:row>16</xdr:row>
      <xdr:rowOff>193968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A92038D-DF9F-4701-AFA1-9AC0D5B51940}"/>
            </a:ext>
          </a:extLst>
        </xdr:cNvPr>
        <xdr:cNvSpPr txBox="1"/>
      </xdr:nvSpPr>
      <xdr:spPr>
        <a:xfrm>
          <a:off x="788150" y="29085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Income Statement</a:t>
          </a:r>
        </a:p>
      </xdr:txBody>
    </xdr:sp>
    <xdr:clientData/>
  </xdr:twoCellAnchor>
  <xdr:twoCellAnchor>
    <xdr:from>
      <xdr:col>1</xdr:col>
      <xdr:colOff>26150</xdr:colOff>
      <xdr:row>17</xdr:row>
      <xdr:rowOff>160697</xdr:rowOff>
    </xdr:from>
    <xdr:to>
      <xdr:col>8</xdr:col>
      <xdr:colOff>45201</xdr:colOff>
      <xdr:row>19</xdr:row>
      <xdr:rowOff>113072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320E86B-BA6E-41AD-9255-E91E120A9BD1}"/>
            </a:ext>
          </a:extLst>
        </xdr:cNvPr>
        <xdr:cNvSpPr txBox="1"/>
      </xdr:nvSpPr>
      <xdr:spPr>
        <a:xfrm>
          <a:off x="788150" y="342641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Operating Income</a:t>
          </a:r>
        </a:p>
      </xdr:txBody>
    </xdr:sp>
    <xdr:clientData/>
  </xdr:twoCellAnchor>
  <xdr:twoCellAnchor>
    <xdr:from>
      <xdr:col>1</xdr:col>
      <xdr:colOff>26150</xdr:colOff>
      <xdr:row>20</xdr:row>
      <xdr:rowOff>107015</xdr:rowOff>
    </xdr:from>
    <xdr:to>
      <xdr:col>8</xdr:col>
      <xdr:colOff>45201</xdr:colOff>
      <xdr:row>22</xdr:row>
      <xdr:rowOff>52986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27707A-5417-4FD0-833C-60AAB6B46180}"/>
            </a:ext>
          </a:extLst>
        </xdr:cNvPr>
        <xdr:cNvSpPr txBox="1"/>
      </xdr:nvSpPr>
      <xdr:spPr>
        <a:xfrm>
          <a:off x="788150" y="3944229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</a:p>
      </xdr:txBody>
    </xdr:sp>
    <xdr:clientData/>
  </xdr:twoCellAnchor>
  <xdr:twoCellAnchor>
    <xdr:from>
      <xdr:col>1</xdr:col>
      <xdr:colOff>26150</xdr:colOff>
      <xdr:row>23</xdr:row>
      <xdr:rowOff>46929</xdr:rowOff>
    </xdr:from>
    <xdr:to>
      <xdr:col>8</xdr:col>
      <xdr:colOff>45201</xdr:colOff>
      <xdr:row>24</xdr:row>
      <xdr:rowOff>189804</xdr:rowOff>
    </xdr:to>
    <xdr:sp macro="[0]!Non_operating_income" textlink="">
      <xdr:nvSpPr>
        <xdr:cNvPr id="9" name="CuadroTexto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FCB492B-4A47-4F8F-8D9C-862C586359EE}"/>
            </a:ext>
          </a:extLst>
        </xdr:cNvPr>
        <xdr:cNvSpPr txBox="1"/>
      </xdr:nvSpPr>
      <xdr:spPr>
        <a:xfrm>
          <a:off x="788150" y="4455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1</xdr:col>
      <xdr:colOff>26150</xdr:colOff>
      <xdr:row>25</xdr:row>
      <xdr:rowOff>183747</xdr:rowOff>
    </xdr:from>
    <xdr:to>
      <xdr:col>8</xdr:col>
      <xdr:colOff>45201</xdr:colOff>
      <xdr:row>27</xdr:row>
      <xdr:rowOff>136122</xdr:rowOff>
    </xdr:to>
    <xdr:sp macro="[0]!Balance_sheet" textlink="">
      <xdr:nvSpPr>
        <xdr:cNvPr id="10" name="CuadroTexto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98E8E9F-2227-4982-A04A-E8451BCBC9E4}"/>
            </a:ext>
          </a:extLst>
        </xdr:cNvPr>
        <xdr:cNvSpPr txBox="1"/>
      </xdr:nvSpPr>
      <xdr:spPr>
        <a:xfrm>
          <a:off x="788150" y="497346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28</xdr:row>
      <xdr:rowOff>130065</xdr:rowOff>
    </xdr:from>
    <xdr:to>
      <xdr:col>8</xdr:col>
      <xdr:colOff>45201</xdr:colOff>
      <xdr:row>30</xdr:row>
      <xdr:rowOff>82440</xdr:rowOff>
    </xdr:to>
    <xdr:sp macro="[0]!Ratios" textlink="">
      <xdr:nvSpPr>
        <xdr:cNvPr id="11" name="CuadroTexto 1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5313951-1582-4DBD-8161-80C72EC3FAC7}"/>
            </a:ext>
          </a:extLst>
        </xdr:cNvPr>
        <xdr:cNvSpPr txBox="1"/>
      </xdr:nvSpPr>
      <xdr:spPr>
        <a:xfrm>
          <a:off x="788150" y="549127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1</xdr:col>
      <xdr:colOff>26150</xdr:colOff>
      <xdr:row>31</xdr:row>
      <xdr:rowOff>76383</xdr:rowOff>
    </xdr:from>
    <xdr:to>
      <xdr:col>8</xdr:col>
      <xdr:colOff>45201</xdr:colOff>
      <xdr:row>33</xdr:row>
      <xdr:rowOff>28758</xdr:rowOff>
    </xdr:to>
    <xdr:sp macro="[0]!Cash_flow" textlink="">
      <xdr:nvSpPr>
        <xdr:cNvPr id="12" name="CuadroTexto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514A2B7-199E-480D-9541-201848718E3F}"/>
            </a:ext>
          </a:extLst>
        </xdr:cNvPr>
        <xdr:cNvSpPr txBox="1"/>
      </xdr:nvSpPr>
      <xdr:spPr>
        <a:xfrm>
          <a:off x="788150" y="600909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1</xdr:col>
      <xdr:colOff>26150</xdr:colOff>
      <xdr:row>34</xdr:row>
      <xdr:rowOff>22701</xdr:rowOff>
    </xdr:from>
    <xdr:to>
      <xdr:col>8</xdr:col>
      <xdr:colOff>45201</xdr:colOff>
      <xdr:row>35</xdr:row>
      <xdr:rowOff>165576</xdr:rowOff>
    </xdr:to>
    <xdr:sp macro="[0]!Fixed_Assets" textlink="">
      <xdr:nvSpPr>
        <xdr:cNvPr id="13" name="CuadroTexto 1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D41536E-7DEA-429B-AE6F-84229C59210A}"/>
            </a:ext>
          </a:extLst>
        </xdr:cNvPr>
        <xdr:cNvSpPr txBox="1"/>
      </xdr:nvSpPr>
      <xdr:spPr>
        <a:xfrm>
          <a:off x="788150" y="652691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39</xdr:row>
      <xdr:rowOff>105837</xdr:rowOff>
    </xdr:from>
    <xdr:to>
      <xdr:col>8</xdr:col>
      <xdr:colOff>45201</xdr:colOff>
      <xdr:row>41</xdr:row>
      <xdr:rowOff>58212</xdr:rowOff>
    </xdr:to>
    <xdr:sp macro="[0]!Gx_Physical_Data_Chile" textlink="">
      <xdr:nvSpPr>
        <xdr:cNvPr id="14" name="CuadroTexto 13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9B8E3E-54BB-4558-AC57-55F39C925703}"/>
            </a:ext>
          </a:extLst>
        </xdr:cNvPr>
        <xdr:cNvSpPr txBox="1"/>
      </xdr:nvSpPr>
      <xdr:spPr>
        <a:xfrm>
          <a:off x="788150" y="756255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</a:t>
          </a:r>
        </a:p>
      </xdr:txBody>
    </xdr:sp>
    <xdr:clientData/>
  </xdr:twoCellAnchor>
  <xdr:twoCellAnchor>
    <xdr:from>
      <xdr:col>1</xdr:col>
      <xdr:colOff>26150</xdr:colOff>
      <xdr:row>42</xdr:row>
      <xdr:rowOff>52154</xdr:rowOff>
    </xdr:from>
    <xdr:to>
      <xdr:col>8</xdr:col>
      <xdr:colOff>45201</xdr:colOff>
      <xdr:row>44</xdr:row>
      <xdr:rowOff>4529</xdr:rowOff>
    </xdr:to>
    <xdr:sp macro="[0]!Gx_by_Tech" textlink="">
      <xdr:nvSpPr>
        <xdr:cNvPr id="15" name="CuadroTexto 14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BEB321D-1D91-4053-9D3B-A4BB0EF90A7D}"/>
            </a:ext>
          </a:extLst>
        </xdr:cNvPr>
        <xdr:cNvSpPr txBox="1"/>
      </xdr:nvSpPr>
      <xdr:spPr>
        <a:xfrm>
          <a:off x="788150" y="8080368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676275</xdr:colOff>
      <xdr:row>9</xdr:row>
      <xdr:rowOff>107497</xdr:rowOff>
    </xdr:from>
    <xdr:to>
      <xdr:col>7</xdr:col>
      <xdr:colOff>666751</xdr:colOff>
      <xdr:row>12</xdr:row>
      <xdr:rowOff>68036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22F18B1A-692D-481B-83D8-7C1CE39B72B3}"/>
            </a:ext>
          </a:extLst>
        </xdr:cNvPr>
        <xdr:cNvSpPr txBox="1"/>
      </xdr:nvSpPr>
      <xdr:spPr>
        <a:xfrm>
          <a:off x="676275" y="1821997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E19A81F5-091C-40F6-8DAE-0A8499FE1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1175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11</xdr:col>
      <xdr:colOff>217714</xdr:colOff>
      <xdr:row>5</xdr:row>
      <xdr:rowOff>16329</xdr:rowOff>
    </xdr:to>
    <xdr:sp macro="" textlink="">
      <xdr:nvSpPr>
        <xdr:cNvPr id="19" name="CuadroTexto 18">
          <a:extLst>
            <a:ext uri="{FF2B5EF4-FFF2-40B4-BE49-F238E27FC236}">
              <a16:creationId xmlns:a16="http://schemas.microsoft.com/office/drawing/2014/main" id="{0D4F39CB-F85F-46B0-819F-CE0EE40FD178}"/>
            </a:ext>
          </a:extLst>
        </xdr:cNvPr>
        <xdr:cNvSpPr txBox="1"/>
      </xdr:nvSpPr>
      <xdr:spPr>
        <a:xfrm>
          <a:off x="624568" y="436790"/>
          <a:ext cx="797514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 b="1">
              <a:solidFill>
                <a:srgbClr val="FF5A0F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Generación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0" name="CuadroTexto 19">
          <a:extLst>
            <a:ext uri="{FF2B5EF4-FFF2-40B4-BE49-F238E27FC236}">
              <a16:creationId xmlns:a16="http://schemas.microsoft.com/office/drawing/2014/main" id="{361298F8-0ECC-4F9D-BBFB-22857B4076A1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Q4 &amp; FY</a:t>
          </a:r>
          <a:r>
            <a:rPr lang="es-CL" sz="3600" b="1" baseline="0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2024</a:t>
          </a:r>
          <a:r>
            <a:rPr lang="es-CL" sz="3600" b="1">
              <a:solidFill>
                <a:schemeClr val="bg1">
                  <a:lumMod val="8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1</xdr:col>
      <xdr:colOff>26150</xdr:colOff>
      <xdr:row>36</xdr:row>
      <xdr:rowOff>159519</xdr:rowOff>
    </xdr:from>
    <xdr:to>
      <xdr:col>8</xdr:col>
      <xdr:colOff>45201</xdr:colOff>
      <xdr:row>38</xdr:row>
      <xdr:rowOff>111894</xdr:rowOff>
    </xdr:to>
    <xdr:sp macro="[0]!Gx_Physical_Data_Chile" textlink="">
      <xdr:nvSpPr>
        <xdr:cNvPr id="21" name="CuadroTexto 2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44306AB-9F49-45DD-89C2-6C4203C4F8AF}"/>
            </a:ext>
          </a:extLst>
        </xdr:cNvPr>
        <xdr:cNvSpPr txBox="1"/>
      </xdr:nvSpPr>
      <xdr:spPr>
        <a:xfrm>
          <a:off x="788150" y="70447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RESUM96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Cotação"/>
      <sheetName val="Template Drop Down Index"/>
      <sheetName val="SSCC"/>
      <sheetName val="validación"/>
      <sheetName val="Fin LP"/>
      <sheetName val="EGYP"/>
      <sheetName val="FLUJO"/>
      <sheetName val="AJUST"/>
      <sheetName val="MAYOR"/>
      <sheetName val="BALANCE"/>
      <sheetName val="VM"/>
      <sheetName val="Op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  <sheetName val="dólar observado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I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  <sheetName val="base"/>
      <sheetName val="Sheet1"/>
      <sheetName val="Dati"/>
      <sheetName val="MEX95IB"/>
      <sheetName val="Status"/>
      <sheetName val="Comparatives"/>
      <sheetName val="SP_FL_FY"/>
      <sheetName val="AD Inve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>
        <row r="16">
          <cell r="C16" t="str">
            <v>ENERO</v>
          </cell>
        </row>
      </sheetData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 refreshError="1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/>
      <sheetData sheetId="723">
        <row r="16">
          <cell r="C16" t="str">
            <v>ENERO</v>
          </cell>
        </row>
      </sheetData>
      <sheetData sheetId="724">
        <row r="16">
          <cell r="C16" t="str">
            <v>ENERO</v>
          </cell>
        </row>
      </sheetData>
      <sheetData sheetId="725"/>
      <sheetData sheetId="726"/>
      <sheetData sheetId="727"/>
      <sheetData sheetId="728"/>
      <sheetData sheetId="729"/>
      <sheetData sheetId="730"/>
      <sheetData sheetId="731"/>
      <sheetData sheetId="732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  <sheetData sheetId="846" refreshError="1"/>
      <sheetData sheetId="847"/>
      <sheetData sheetId="848" refreshError="1"/>
      <sheetData sheetId="849" refreshError="1"/>
      <sheetData sheetId="850" refreshError="1"/>
      <sheetData sheetId="851" refreshError="1"/>
      <sheetData sheetId="852" refreshError="1"/>
      <sheetData sheetId="85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precios Ch"/>
      <sheetName val="OBRAS SES"/>
      <sheetName val="EFAF"/>
      <sheetName val="INDICADORES"/>
      <sheetName val="ESTADOS FINANCIEROS"/>
      <sheetName val="PYGANALISIS"/>
      <sheetName val="FLUJO IFRS"/>
      <sheetName val="EFE año Ant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  <sheetName val="Distribución Chil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  <sheetName val="Curvas"/>
      <sheetName val="Cero Cupón TES-Tasa Fija"/>
      <sheetName val="Codigo_Actividad"/>
      <sheetName val="Max_D._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  <sheetName val="C5Reco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  <sheetName val="#REF"/>
      <sheetName val="Ruta Actualiz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  <sheetName val="DIESEL"/>
      <sheetName val="Informe Petroleo"/>
      <sheetName val="Pivot Petroleo"/>
      <sheetName val="Pivot Bencina"/>
      <sheetName val="DICIEMBRE-2010"/>
      <sheetName val="Patrimonio"/>
      <sheetName val="Deposito a Plazo"/>
      <sheetName val="Feuil1"/>
      <sheetName val="P99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EMGESA "/>
      <sheetName val="CRU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/>
      <sheetData sheetId="127"/>
      <sheetData sheetId="128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  <sheetName val="PYG_ECP"/>
      <sheetName val="VED"/>
      <sheetName val="PYG_VEU"/>
      <sheetName val="Detailed Proposed R &amp; D Headcou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  <sheetName val="Codificaciones"/>
      <sheetName val="GRAL"/>
    </sheetNames>
    <sheetDataSet>
      <sheetData sheetId="0" refreshError="1"/>
      <sheetData sheetId="1" refreshError="1"/>
      <sheetData sheetId="2" refreshError="1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  <sheetName val="Codigos"/>
      <sheetName val="Cédula principal - M.Constan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  <sheetName val="Balance General"/>
      <sheetName val="Codigos"/>
      <sheetName val="Argentina"/>
      <sheetName val="I.Diferido 05 ISA"/>
      <sheetName val="Dist. seguros total"/>
      <sheetName val="Exámen de Patrim."/>
      <sheetName val="Impuestos Diferidos "/>
      <sheetName val="Cta5105"/>
      <sheetName val="Cta5205"/>
      <sheetName val="Cta730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/>
      <sheetData sheetId="36"/>
      <sheetData sheetId="37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5A0F"/>
  </sheetPr>
  <dimension ref="A1:AA59"/>
  <sheetViews>
    <sheetView showGridLines="0" showRowColHeaders="0" tabSelected="1" zoomScale="70" zoomScaleNormal="70" zoomScaleSheetLayoutView="85" workbookViewId="0">
      <selection activeCell="AA26" sqref="AA26"/>
    </sheetView>
  </sheetViews>
  <sheetFormatPr baseColWidth="10" defaultColWidth="0" defaultRowHeight="15" customHeight="1" zeroHeight="1"/>
  <cols>
    <col min="1" max="24" width="11.44140625" customWidth="1"/>
    <col min="25" max="25" width="3.88671875" customWidth="1"/>
    <col min="26" max="26" width="11.44140625" customWidth="1"/>
    <col min="27" max="27" width="4.88671875" customWidth="1"/>
    <col min="28" max="16384" width="11.44140625" hidden="1"/>
  </cols>
  <sheetData>
    <row r="1" customFormat="1" ht="14.4"/>
    <row r="2" customFormat="1" ht="14.4"/>
    <row r="3" customFormat="1" ht="14.4"/>
    <row r="4" customFormat="1" ht="14.4"/>
    <row r="5" customFormat="1" ht="14.4"/>
    <row r="6" customFormat="1" ht="14.4"/>
    <row r="7" customFormat="1" ht="14.4"/>
    <row r="8" customFormat="1" ht="14.4"/>
    <row r="9" customFormat="1" ht="14.4"/>
    <row r="10" customFormat="1" ht="14.4"/>
    <row r="11" customFormat="1" ht="14.4"/>
    <row r="12" customFormat="1" ht="14.4"/>
    <row r="13" customFormat="1" ht="14.4"/>
    <row r="14" customFormat="1" ht="14.4"/>
    <row r="15" customFormat="1" ht="14.4"/>
    <row r="16" customFormat="1" ht="14.4"/>
    <row r="17" customFormat="1" ht="17.25" customHeight="1"/>
    <row r="18" customFormat="1" ht="14.4"/>
    <row r="19" customFormat="1" ht="14.4"/>
    <row r="20" customFormat="1" ht="14.4"/>
    <row r="21" customFormat="1" ht="14.4"/>
    <row r="22" customFormat="1" ht="14.4"/>
    <row r="23" customFormat="1" ht="14.4"/>
    <row r="24" customFormat="1" ht="14.4"/>
    <row r="25" customFormat="1" ht="14.4"/>
    <row r="26" customFormat="1" ht="14.4"/>
    <row r="27" customFormat="1" ht="14.4"/>
    <row r="28" customFormat="1" ht="14.4"/>
    <row r="29" customFormat="1" ht="14.4"/>
    <row r="30" customFormat="1" ht="14.4"/>
    <row r="31" customFormat="1" ht="14.4"/>
    <row r="32" customFormat="1" ht="14.4"/>
    <row r="33" customFormat="1" ht="14.4"/>
    <row r="34" customFormat="1" ht="14.4"/>
    <row r="35" customFormat="1" ht="14.4"/>
    <row r="36" customFormat="1" ht="14.4"/>
    <row r="37" customFormat="1" ht="14.4"/>
    <row r="38" customFormat="1" ht="14.4"/>
    <row r="39" customFormat="1" ht="14.4"/>
    <row r="40" customFormat="1" ht="14.4"/>
    <row r="41" customFormat="1" ht="14.4"/>
    <row r="42" customFormat="1" ht="14.4"/>
    <row r="43" customFormat="1" ht="14.4"/>
    <row r="44" customFormat="1" ht="14.4"/>
    <row r="45" customFormat="1" ht="14.4"/>
    <row r="46" customFormat="1" ht="14.4"/>
    <row r="47" customFormat="1" ht="14.4"/>
    <row r="48" customFormat="1" ht="14.4"/>
    <row r="49" customFormat="1" ht="6.75" customHeight="1"/>
    <row r="50" customFormat="1" ht="15.75" hidden="1" customHeight="1"/>
    <row r="51" customFormat="1" ht="14.4" hidden="1"/>
    <row r="52" customFormat="1" ht="14.4" hidden="1"/>
    <row r="53" customFormat="1" ht="14.4" hidden="1"/>
    <row r="54" customFormat="1" ht="14.4" hidden="1"/>
    <row r="55" customFormat="1" ht="14.4" hidden="1"/>
    <row r="56" customFormat="1" ht="14.4" hidden="1"/>
    <row r="57" customFormat="1" ht="14.4" hidden="1"/>
    <row r="58" customFormat="1" ht="14.4" hidden="1"/>
    <row r="59" customFormat="1" ht="14.4" hidden="1"/>
  </sheetData>
  <sheetProtection algorithmName="SHA-512" hashValue="0hzxUeyL93MCmFppFca5Bc3p8UMd/0EZ2qoSNDWbxEGDa7lizoO/vHi0+ECfPA01er2zUsKdng/mr2PZMWO6Og==" saltValue="rC0jpm9xaRUzLhc5mgW2kw==" spinCount="100000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5EF"/>
    <pageSetUpPr fitToPage="1"/>
  </sheetPr>
  <dimension ref="A2:Q6"/>
  <sheetViews>
    <sheetView showGridLines="0" zoomScale="90" zoomScaleNormal="90" workbookViewId="0">
      <selection activeCell="B2" sqref="B2"/>
    </sheetView>
  </sheetViews>
  <sheetFormatPr baseColWidth="10" defaultColWidth="11.44140625" defaultRowHeight="13.2"/>
  <cols>
    <col min="1" max="1" width="5.44140625" style="26" customWidth="1"/>
    <col min="2" max="2" width="32.109375" style="26" customWidth="1"/>
    <col min="3" max="5" width="11.5546875" style="26" customWidth="1"/>
    <col min="6" max="6" width="1" style="26" customWidth="1"/>
    <col min="7" max="9" width="10.33203125" style="26" customWidth="1"/>
    <col min="10" max="10" width="1.109375" style="26" customWidth="1"/>
    <col min="11" max="12" width="10.44140625" style="26" customWidth="1"/>
    <col min="13" max="16384" width="11.44140625" style="26"/>
  </cols>
  <sheetData>
    <row r="2" spans="1:17" s="1" customFormat="1" ht="11.25" customHeight="1">
      <c r="C2" s="252" t="s">
        <v>103</v>
      </c>
      <c r="D2" s="252"/>
      <c r="E2" s="252"/>
      <c r="F2" s="252"/>
      <c r="G2" s="252"/>
      <c r="H2" s="252"/>
      <c r="I2" s="252"/>
      <c r="J2" s="2"/>
      <c r="K2" s="252" t="s">
        <v>104</v>
      </c>
      <c r="L2" s="252"/>
      <c r="M2" s="3"/>
      <c r="O2" s="4"/>
    </row>
    <row r="3" spans="1:17" s="1" customFormat="1" ht="12.75" customHeight="1">
      <c r="B3" s="5" t="s">
        <v>135</v>
      </c>
      <c r="C3" s="253" t="s">
        <v>105</v>
      </c>
      <c r="D3" s="253"/>
      <c r="E3" s="253"/>
      <c r="F3" s="6"/>
      <c r="G3" s="253" t="s">
        <v>106</v>
      </c>
      <c r="H3" s="253"/>
      <c r="I3" s="253"/>
      <c r="J3" s="2"/>
      <c r="K3" s="254" t="s">
        <v>107</v>
      </c>
      <c r="L3" s="254"/>
      <c r="O3" s="7"/>
      <c r="P3" s="7"/>
      <c r="Q3" s="7"/>
    </row>
    <row r="4" spans="1:17" s="1" customFormat="1" ht="12.75" customHeight="1">
      <c r="B4" s="8" t="s">
        <v>108</v>
      </c>
      <c r="C4" s="227" t="s">
        <v>152</v>
      </c>
      <c r="D4" s="228" t="s">
        <v>147</v>
      </c>
      <c r="E4" s="10" t="s">
        <v>81</v>
      </c>
      <c r="F4" s="11"/>
      <c r="G4" s="12" t="s">
        <v>153</v>
      </c>
      <c r="H4" s="13" t="s">
        <v>154</v>
      </c>
      <c r="I4" s="10" t="s">
        <v>81</v>
      </c>
      <c r="J4" s="14"/>
      <c r="K4" s="9" t="str">
        <f>+C4</f>
        <v>Dec-24</v>
      </c>
      <c r="L4" s="10" t="str">
        <f>+D4</f>
        <v>Dec-23</v>
      </c>
      <c r="O4" s="7"/>
      <c r="P4" s="7"/>
      <c r="Q4" s="7"/>
    </row>
    <row r="5" spans="1:17" s="1" customFormat="1" ht="10.199999999999999">
      <c r="B5" s="15"/>
      <c r="C5" s="15"/>
      <c r="D5" s="16"/>
      <c r="E5" s="16"/>
      <c r="F5" s="17"/>
      <c r="G5" s="15"/>
      <c r="H5" s="16"/>
      <c r="I5" s="18"/>
      <c r="J5" s="2"/>
      <c r="K5" s="15"/>
      <c r="L5" s="16"/>
      <c r="O5" s="7"/>
      <c r="P5" s="7"/>
      <c r="Q5" s="7"/>
    </row>
    <row r="6" spans="1:17" s="1" customFormat="1" ht="10.199999999999999">
      <c r="A6" s="19"/>
      <c r="B6" s="20" t="s">
        <v>109</v>
      </c>
      <c r="C6" s="21">
        <v>35223</v>
      </c>
      <c r="D6" s="22">
        <v>32360</v>
      </c>
      <c r="E6" s="23">
        <v>8.8499999999999995E-2</v>
      </c>
      <c r="F6" s="24"/>
      <c r="G6" s="21">
        <v>8860.7000000000007</v>
      </c>
      <c r="H6" s="22">
        <v>8530.9542169999986</v>
      </c>
      <c r="I6" s="23">
        <v>3.8699999999999998E-2</v>
      </c>
      <c r="J6" s="2"/>
      <c r="K6" s="25">
        <v>0.44</v>
      </c>
      <c r="L6" s="23">
        <v>0.41499999999999998</v>
      </c>
      <c r="O6" s="7"/>
      <c r="P6" s="7"/>
      <c r="Q6" s="7"/>
    </row>
  </sheetData>
  <mergeCells count="5"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5EF"/>
    <pageSetUpPr fitToPage="1"/>
  </sheetPr>
  <dimension ref="B1:K40"/>
  <sheetViews>
    <sheetView showGridLines="0" zoomScale="90" zoomScaleNormal="90" workbookViewId="0">
      <selection activeCell="B2" sqref="B2"/>
    </sheetView>
  </sheetViews>
  <sheetFormatPr baseColWidth="10" defaultColWidth="7.33203125" defaultRowHeight="10.199999999999999"/>
  <cols>
    <col min="1" max="1" width="4.88671875" style="45" customWidth="1"/>
    <col min="2" max="2" width="55.5546875" style="45" customWidth="1"/>
    <col min="3" max="5" width="11.5546875" style="89" customWidth="1"/>
    <col min="6" max="6" width="9.109375" style="45" customWidth="1"/>
    <col min="7" max="7" width="1.6640625" style="151" customWidth="1"/>
    <col min="8" max="10" width="9.88671875" style="45" customWidth="1"/>
    <col min="11" max="11" width="9" style="45" customWidth="1"/>
    <col min="12" max="12" width="7.33203125" style="45" customWidth="1"/>
    <col min="13" max="157" width="7.33203125" style="45"/>
    <col min="158" max="158" width="7.88671875" style="45" customWidth="1"/>
    <col min="159" max="159" width="67.5546875" style="45" bestFit="1" customWidth="1"/>
    <col min="160" max="160" width="15.88671875" style="45" customWidth="1"/>
    <col min="161" max="163" width="0" style="45" hidden="1" customWidth="1"/>
    <col min="164" max="164" width="1.33203125" style="45" customWidth="1"/>
    <col min="165" max="165" width="1.109375" style="45" customWidth="1"/>
    <col min="166" max="166" width="3.44140625" style="45" customWidth="1"/>
    <col min="167" max="167" width="15" style="45" customWidth="1"/>
    <col min="168" max="168" width="14" style="45" customWidth="1"/>
    <col min="169" max="16384" width="7.33203125" style="45"/>
  </cols>
  <sheetData>
    <row r="1" spans="2:11">
      <c r="B1" s="183"/>
      <c r="C1" s="184"/>
      <c r="D1" s="184"/>
      <c r="E1" s="184"/>
    </row>
    <row r="2" spans="2:11" ht="15" customHeight="1">
      <c r="C2" s="252" t="s">
        <v>123</v>
      </c>
      <c r="D2" s="252"/>
      <c r="E2" s="252"/>
      <c r="F2" s="252"/>
      <c r="H2" s="252" t="s">
        <v>110</v>
      </c>
      <c r="I2" s="252"/>
      <c r="J2" s="252"/>
      <c r="K2" s="252"/>
    </row>
    <row r="3" spans="2:11" ht="20.399999999999999">
      <c r="B3" s="30" t="s">
        <v>111</v>
      </c>
      <c r="C3" s="9" t="str">
        <f>+Market!C4</f>
        <v>Dec-24</v>
      </c>
      <c r="D3" s="10" t="str">
        <f>+Market!D4</f>
        <v>Dec-23</v>
      </c>
      <c r="E3" s="10" t="s">
        <v>80</v>
      </c>
      <c r="F3" s="30" t="s">
        <v>81</v>
      </c>
      <c r="G3" s="185"/>
      <c r="H3" s="9" t="str">
        <f>+Market!G4</f>
        <v>Q4 2024</v>
      </c>
      <c r="I3" s="10" t="str">
        <f>+Market!H4</f>
        <v>Q4 2023</v>
      </c>
      <c r="J3" s="10" t="s">
        <v>80</v>
      </c>
      <c r="K3" s="30" t="s">
        <v>81</v>
      </c>
    </row>
    <row r="4" spans="2:11" s="95" customFormat="1" ht="10.5" customHeight="1">
      <c r="B4" s="186"/>
      <c r="C4" s="217"/>
      <c r="D4" s="188"/>
      <c r="E4" s="188"/>
      <c r="F4" s="189"/>
      <c r="H4" s="187"/>
      <c r="I4" s="188"/>
      <c r="J4" s="188"/>
      <c r="K4" s="189"/>
    </row>
    <row r="5" spans="2:11" s="95" customFormat="1" ht="15" customHeight="1">
      <c r="B5" s="173" t="s">
        <v>1</v>
      </c>
      <c r="C5" s="190">
        <v>3079773</v>
      </c>
      <c r="D5" s="191">
        <v>3198265</v>
      </c>
      <c r="E5" s="191">
        <v>-118492</v>
      </c>
      <c r="F5" s="192">
        <v>-3.6999999999999998E-2</v>
      </c>
      <c r="G5" s="51"/>
      <c r="H5" s="190">
        <v>549435</v>
      </c>
      <c r="I5" s="191">
        <v>732277</v>
      </c>
      <c r="J5" s="191">
        <v>-182842</v>
      </c>
      <c r="K5" s="192">
        <v>-0.24970000000000001</v>
      </c>
    </row>
    <row r="6" spans="2:11" s="95" customFormat="1" ht="15" customHeight="1">
      <c r="B6" s="193" t="s">
        <v>2</v>
      </c>
      <c r="C6" s="35">
        <v>3012252</v>
      </c>
      <c r="D6" s="53">
        <v>3091192</v>
      </c>
      <c r="E6" s="53">
        <v>-78940</v>
      </c>
      <c r="F6" s="54">
        <v>-2.5499999999999998E-2</v>
      </c>
      <c r="G6" s="51"/>
      <c r="H6" s="35">
        <v>526942</v>
      </c>
      <c r="I6" s="53">
        <v>738052</v>
      </c>
      <c r="J6" s="53">
        <v>-211110</v>
      </c>
      <c r="K6" s="54">
        <v>-0.28599999999999998</v>
      </c>
    </row>
    <row r="7" spans="2:11" s="95" customFormat="1" ht="15" customHeight="1">
      <c r="B7" s="194" t="s">
        <v>3</v>
      </c>
      <c r="C7" s="56">
        <v>67521</v>
      </c>
      <c r="D7" s="57">
        <v>107073</v>
      </c>
      <c r="E7" s="57">
        <v>-39552</v>
      </c>
      <c r="F7" s="230">
        <v>-0.36940000000000001</v>
      </c>
      <c r="G7" s="51"/>
      <c r="H7" s="56">
        <v>22493</v>
      </c>
      <c r="I7" s="57">
        <v>-5775</v>
      </c>
      <c r="J7" s="57">
        <v>28268</v>
      </c>
      <c r="K7" s="54" t="s">
        <v>157</v>
      </c>
    </row>
    <row r="8" spans="2:11" s="95" customFormat="1" ht="15" customHeight="1">
      <c r="B8" s="61" t="s">
        <v>4</v>
      </c>
      <c r="C8" s="40">
        <v>-2227758</v>
      </c>
      <c r="D8" s="62">
        <v>-2390035</v>
      </c>
      <c r="E8" s="62">
        <v>162277</v>
      </c>
      <c r="F8" s="63">
        <v>-6.7900000000000002E-2</v>
      </c>
      <c r="G8" s="51"/>
      <c r="H8" s="40">
        <v>-434657</v>
      </c>
      <c r="I8" s="62">
        <v>-396593</v>
      </c>
      <c r="J8" s="62">
        <v>-38064</v>
      </c>
      <c r="K8" s="63">
        <v>9.6000000000000002E-2</v>
      </c>
    </row>
    <row r="9" spans="2:11" s="95" customFormat="1" ht="15" customHeight="1">
      <c r="B9" s="195" t="s">
        <v>5</v>
      </c>
      <c r="C9" s="21">
        <v>-1371923</v>
      </c>
      <c r="D9" s="49">
        <v>-1274661</v>
      </c>
      <c r="E9" s="49">
        <v>-97262</v>
      </c>
      <c r="F9" s="50">
        <v>7.6300000000000007E-2</v>
      </c>
      <c r="G9" s="51"/>
      <c r="H9" s="21">
        <v>-323344</v>
      </c>
      <c r="I9" s="49">
        <v>-228798</v>
      </c>
      <c r="J9" s="49">
        <v>-94546</v>
      </c>
      <c r="K9" s="50">
        <v>0.41320000000000001</v>
      </c>
    </row>
    <row r="10" spans="2:11" s="95" customFormat="1" ht="15" customHeight="1">
      <c r="B10" s="193" t="s">
        <v>6</v>
      </c>
      <c r="C10" s="35">
        <v>-334665</v>
      </c>
      <c r="D10" s="53">
        <v>-536293</v>
      </c>
      <c r="E10" s="53">
        <v>201628</v>
      </c>
      <c r="F10" s="54">
        <v>-0.376</v>
      </c>
      <c r="G10" s="51"/>
      <c r="H10" s="35">
        <v>-52200</v>
      </c>
      <c r="I10" s="53">
        <v>-83806</v>
      </c>
      <c r="J10" s="53">
        <v>31606</v>
      </c>
      <c r="K10" s="54">
        <v>-0.37709999999999999</v>
      </c>
    </row>
    <row r="11" spans="2:11" s="95" customFormat="1" ht="15" customHeight="1">
      <c r="B11" s="196" t="s">
        <v>7</v>
      </c>
      <c r="C11" s="35">
        <v>-306018</v>
      </c>
      <c r="D11" s="53">
        <v>-277323</v>
      </c>
      <c r="E11" s="53">
        <v>-28695</v>
      </c>
      <c r="F11" s="54">
        <v>0.10349999999999999</v>
      </c>
      <c r="G11" s="51"/>
      <c r="H11" s="35">
        <v>-51662</v>
      </c>
      <c r="I11" s="53">
        <v>-39672</v>
      </c>
      <c r="J11" s="53">
        <v>-11990</v>
      </c>
      <c r="K11" s="54">
        <v>0.30220000000000002</v>
      </c>
    </row>
    <row r="12" spans="2:11" s="95" customFormat="1" ht="15" customHeight="1">
      <c r="B12" s="194" t="s">
        <v>112</v>
      </c>
      <c r="C12" s="56">
        <v>-215152</v>
      </c>
      <c r="D12" s="57">
        <v>-301758</v>
      </c>
      <c r="E12" s="57">
        <v>86606</v>
      </c>
      <c r="F12" s="60">
        <v>-0.28699999999999998</v>
      </c>
      <c r="G12" s="51"/>
      <c r="H12" s="56">
        <v>-7451</v>
      </c>
      <c r="I12" s="57">
        <v>-44317</v>
      </c>
      <c r="J12" s="57">
        <v>36866</v>
      </c>
      <c r="K12" s="60">
        <v>-0.83189999999999997</v>
      </c>
    </row>
    <row r="13" spans="2:11" s="95" customFormat="1" ht="15" customHeight="1">
      <c r="B13" s="61" t="s">
        <v>8</v>
      </c>
      <c r="C13" s="40">
        <v>852015</v>
      </c>
      <c r="D13" s="62">
        <v>808230</v>
      </c>
      <c r="E13" s="62">
        <v>43785</v>
      </c>
      <c r="F13" s="63">
        <v>5.4199999999999998E-2</v>
      </c>
      <c r="G13" s="51"/>
      <c r="H13" s="40">
        <v>114778</v>
      </c>
      <c r="I13" s="62">
        <v>335684</v>
      </c>
      <c r="J13" s="62">
        <v>-220906</v>
      </c>
      <c r="K13" s="63">
        <v>-0.65807723930839723</v>
      </c>
    </row>
    <row r="14" spans="2:11" s="95" customFormat="1" ht="15" customHeight="1">
      <c r="B14" s="193" t="s">
        <v>9</v>
      </c>
      <c r="C14" s="21">
        <v>6909</v>
      </c>
      <c r="D14" s="49">
        <v>6437</v>
      </c>
      <c r="E14" s="49">
        <v>472</v>
      </c>
      <c r="F14" s="50">
        <v>7.3300000000000004E-2</v>
      </c>
      <c r="G14" s="51"/>
      <c r="H14" s="21">
        <v>2057</v>
      </c>
      <c r="I14" s="49">
        <v>-923</v>
      </c>
      <c r="J14" s="49">
        <v>2980</v>
      </c>
      <c r="K14" s="50" t="s">
        <v>157</v>
      </c>
    </row>
    <row r="15" spans="2:11" s="95" customFormat="1" ht="15" customHeight="1">
      <c r="B15" s="196" t="s">
        <v>10</v>
      </c>
      <c r="C15" s="35">
        <v>-49589</v>
      </c>
      <c r="D15" s="53">
        <v>-55648</v>
      </c>
      <c r="E15" s="53">
        <v>6059</v>
      </c>
      <c r="F15" s="54">
        <v>-0.1089</v>
      </c>
      <c r="G15" s="51"/>
      <c r="H15" s="35">
        <v>-13928</v>
      </c>
      <c r="I15" s="53">
        <v>-16272</v>
      </c>
      <c r="J15" s="53">
        <v>2344</v>
      </c>
      <c r="K15" s="54">
        <v>-0.14410000000000001</v>
      </c>
    </row>
    <row r="16" spans="2:11" s="95" customFormat="1" ht="15" customHeight="1">
      <c r="B16" s="194" t="s">
        <v>11</v>
      </c>
      <c r="C16" s="56">
        <v>-86028</v>
      </c>
      <c r="D16" s="57">
        <v>-77859</v>
      </c>
      <c r="E16" s="57">
        <v>-8169</v>
      </c>
      <c r="F16" s="60">
        <v>0.10489999999999999</v>
      </c>
      <c r="G16" s="51"/>
      <c r="H16" s="56">
        <v>-22808</v>
      </c>
      <c r="I16" s="57">
        <v>-20865</v>
      </c>
      <c r="J16" s="57">
        <v>-1943</v>
      </c>
      <c r="K16" s="60">
        <v>9.3100000000000002E-2</v>
      </c>
    </row>
    <row r="17" spans="2:11" s="95" customFormat="1" ht="15" customHeight="1">
      <c r="B17" s="61" t="s">
        <v>113</v>
      </c>
      <c r="C17" s="40">
        <v>723307</v>
      </c>
      <c r="D17" s="62">
        <v>681160</v>
      </c>
      <c r="E17" s="62">
        <v>42147</v>
      </c>
      <c r="F17" s="63">
        <v>6.1899999999999997E-2</v>
      </c>
      <c r="G17" s="197"/>
      <c r="H17" s="40">
        <v>80099</v>
      </c>
      <c r="I17" s="62">
        <v>297624</v>
      </c>
      <c r="J17" s="62">
        <v>-217525</v>
      </c>
      <c r="K17" s="63">
        <v>-0.73087183829261082</v>
      </c>
    </row>
    <row r="18" spans="2:11" s="95" customFormat="1" ht="15" customHeight="1">
      <c r="B18" s="195" t="s">
        <v>114</v>
      </c>
      <c r="C18" s="21">
        <v>-63653</v>
      </c>
      <c r="D18" s="49">
        <v>-58264</v>
      </c>
      <c r="E18" s="49">
        <v>-5389</v>
      </c>
      <c r="F18" s="50">
        <v>9.2499999999999999E-2</v>
      </c>
      <c r="G18" s="51"/>
      <c r="H18" s="21">
        <v>-16758</v>
      </c>
      <c r="I18" s="49">
        <v>-14038</v>
      </c>
      <c r="J18" s="49">
        <v>-2720</v>
      </c>
      <c r="K18" s="50">
        <v>0.1938</v>
      </c>
    </row>
    <row r="19" spans="2:11" s="95" customFormat="1" ht="15" hidden="1" customHeight="1">
      <c r="B19" s="196" t="s">
        <v>116</v>
      </c>
      <c r="C19" s="35">
        <v>0</v>
      </c>
      <c r="D19" s="53">
        <v>-7024</v>
      </c>
      <c r="E19" s="53">
        <v>7024</v>
      </c>
      <c r="F19" s="54">
        <v>-1</v>
      </c>
      <c r="G19" s="51"/>
      <c r="H19" s="35">
        <v>0</v>
      </c>
      <c r="I19" s="53">
        <v>-7024</v>
      </c>
      <c r="J19" s="53">
        <v>7024</v>
      </c>
      <c r="K19" s="54">
        <v>-1</v>
      </c>
    </row>
    <row r="20" spans="2:11" s="95" customFormat="1" ht="15" customHeight="1">
      <c r="B20" s="194" t="s">
        <v>117</v>
      </c>
      <c r="C20" s="56">
        <v>-186</v>
      </c>
      <c r="D20" s="57">
        <v>90</v>
      </c>
      <c r="E20" s="57">
        <v>-276</v>
      </c>
      <c r="F20" s="60" t="s">
        <v>157</v>
      </c>
      <c r="G20" s="51"/>
      <c r="H20" s="56">
        <v>-180</v>
      </c>
      <c r="I20" s="57">
        <v>-275</v>
      </c>
      <c r="J20" s="57">
        <v>95</v>
      </c>
      <c r="K20" s="60">
        <v>-0.34549999999999997</v>
      </c>
    </row>
    <row r="21" spans="2:11" s="198" customFormat="1" ht="15" customHeight="1">
      <c r="B21" s="61" t="s">
        <v>115</v>
      </c>
      <c r="C21" s="40">
        <v>659468</v>
      </c>
      <c r="D21" s="62">
        <v>615962</v>
      </c>
      <c r="E21" s="62">
        <v>43506</v>
      </c>
      <c r="F21" s="63">
        <v>7.0599999999999996E-2</v>
      </c>
      <c r="G21" s="64"/>
      <c r="H21" s="40">
        <v>63161</v>
      </c>
      <c r="I21" s="62">
        <v>276287</v>
      </c>
      <c r="J21" s="62">
        <v>-213126</v>
      </c>
      <c r="K21" s="63">
        <v>-0.77139351471477124</v>
      </c>
    </row>
    <row r="22" spans="2:11" s="198" customFormat="1" ht="15" customHeight="1">
      <c r="B22" s="61" t="s">
        <v>150</v>
      </c>
      <c r="C22" s="40">
        <v>-24123</v>
      </c>
      <c r="D22" s="62">
        <v>50561</v>
      </c>
      <c r="E22" s="62">
        <v>-74684</v>
      </c>
      <c r="F22" s="63">
        <v>-1.4771068610193627</v>
      </c>
      <c r="G22" s="64"/>
      <c r="H22" s="40">
        <v>-12711</v>
      </c>
      <c r="I22" s="62">
        <v>47168</v>
      </c>
      <c r="J22" s="62">
        <v>-59879</v>
      </c>
      <c r="K22" s="63">
        <v>-1.2694835481682496</v>
      </c>
    </row>
    <row r="23" spans="2:11" s="95" customFormat="1" ht="15" customHeight="1">
      <c r="B23" s="195" t="s">
        <v>12</v>
      </c>
      <c r="C23" s="21">
        <v>37203</v>
      </c>
      <c r="D23" s="49">
        <v>81401</v>
      </c>
      <c r="E23" s="49">
        <v>-44198</v>
      </c>
      <c r="F23" s="50">
        <v>-0.5429663026252749</v>
      </c>
      <c r="G23" s="51"/>
      <c r="H23" s="21">
        <v>8138</v>
      </c>
      <c r="I23" s="49">
        <v>57680</v>
      </c>
      <c r="J23" s="49">
        <v>-49542</v>
      </c>
      <c r="K23" s="50">
        <v>-0.85891123439667127</v>
      </c>
    </row>
    <row r="24" spans="2:11" s="95" customFormat="1" ht="15" customHeight="1">
      <c r="B24" s="193" t="s">
        <v>13</v>
      </c>
      <c r="C24" s="35">
        <v>-39258</v>
      </c>
      <c r="D24" s="53">
        <v>-59356</v>
      </c>
      <c r="E24" s="53">
        <v>20098</v>
      </c>
      <c r="F24" s="54">
        <v>-0.33860000000000001</v>
      </c>
      <c r="G24" s="51"/>
      <c r="H24" s="35">
        <v>-6464</v>
      </c>
      <c r="I24" s="53">
        <v>-20270</v>
      </c>
      <c r="J24" s="53">
        <v>13806</v>
      </c>
      <c r="K24" s="54">
        <v>-0.68110000000000004</v>
      </c>
    </row>
    <row r="25" spans="2:11" s="95" customFormat="1" ht="15" customHeight="1">
      <c r="B25" s="196" t="s">
        <v>14</v>
      </c>
      <c r="C25" s="35">
        <v>15912</v>
      </c>
      <c r="D25" s="53">
        <v>19386</v>
      </c>
      <c r="E25" s="53">
        <v>-3474</v>
      </c>
      <c r="F25" s="54">
        <v>-0.1792</v>
      </c>
      <c r="G25" s="51"/>
      <c r="H25" s="35">
        <v>477</v>
      </c>
      <c r="I25" s="53">
        <v>15731</v>
      </c>
      <c r="J25" s="53">
        <v>-15254</v>
      </c>
      <c r="K25" s="54">
        <v>-0.96967770643951434</v>
      </c>
    </row>
    <row r="26" spans="2:11" s="95" customFormat="1" ht="15" customHeight="1">
      <c r="B26" s="199" t="s">
        <v>15</v>
      </c>
      <c r="C26" s="200">
        <v>-37980</v>
      </c>
      <c r="D26" s="201">
        <v>9130</v>
      </c>
      <c r="E26" s="201">
        <v>-47110</v>
      </c>
      <c r="F26" s="58" t="s">
        <v>157</v>
      </c>
      <c r="G26" s="51"/>
      <c r="H26" s="56">
        <v>-14862</v>
      </c>
      <c r="I26" s="57">
        <v>-5973</v>
      </c>
      <c r="J26" s="57">
        <v>-8889</v>
      </c>
      <c r="K26" s="60">
        <v>1.4881968859869412</v>
      </c>
    </row>
    <row r="27" spans="2:11" s="95" customFormat="1" ht="15" customHeight="1">
      <c r="B27" s="61" t="s">
        <v>16</v>
      </c>
      <c r="C27" s="40">
        <v>9370</v>
      </c>
      <c r="D27" s="62">
        <v>15033</v>
      </c>
      <c r="E27" s="62">
        <v>-5663</v>
      </c>
      <c r="F27" s="63">
        <v>-0.37669999999999998</v>
      </c>
      <c r="G27" s="51"/>
      <c r="H27" s="40">
        <v>1610</v>
      </c>
      <c r="I27" s="62">
        <v>3544</v>
      </c>
      <c r="J27" s="62">
        <v>-1934</v>
      </c>
      <c r="K27" s="63">
        <v>-0.54569999999999996</v>
      </c>
    </row>
    <row r="28" spans="2:11" s="95" customFormat="1" ht="24.75" customHeight="1">
      <c r="B28" s="202" t="s">
        <v>17</v>
      </c>
      <c r="C28" s="21">
        <v>9136</v>
      </c>
      <c r="D28" s="49">
        <v>6748</v>
      </c>
      <c r="E28" s="49">
        <v>2388</v>
      </c>
      <c r="F28" s="50">
        <v>0.35388263189093067</v>
      </c>
      <c r="G28" s="51"/>
      <c r="H28" s="21">
        <v>1610</v>
      </c>
      <c r="I28" s="49">
        <v>-265</v>
      </c>
      <c r="J28" s="49">
        <v>1875</v>
      </c>
      <c r="K28" s="50" t="s">
        <v>157</v>
      </c>
    </row>
    <row r="29" spans="2:11" s="95" customFormat="1" ht="15" customHeight="1">
      <c r="B29" s="196" t="s">
        <v>132</v>
      </c>
      <c r="C29" s="35">
        <v>234</v>
      </c>
      <c r="D29" s="53">
        <v>1833</v>
      </c>
      <c r="E29" s="53">
        <v>-1599</v>
      </c>
      <c r="F29" s="54">
        <v>-0.87234042553191493</v>
      </c>
      <c r="G29" s="51"/>
      <c r="H29" s="35">
        <v>0</v>
      </c>
      <c r="I29" s="53">
        <v>0</v>
      </c>
      <c r="J29" s="53">
        <v>0</v>
      </c>
      <c r="K29" s="54">
        <v>0</v>
      </c>
    </row>
    <row r="30" spans="2:11" s="95" customFormat="1" ht="15" customHeight="1">
      <c r="B30" s="194" t="s">
        <v>133</v>
      </c>
      <c r="C30" s="56">
        <v>0</v>
      </c>
      <c r="D30" s="57">
        <v>6452</v>
      </c>
      <c r="E30" s="57">
        <v>-6452</v>
      </c>
      <c r="F30" s="60">
        <v>-1</v>
      </c>
      <c r="G30" s="51"/>
      <c r="H30" s="56">
        <v>0</v>
      </c>
      <c r="I30" s="57">
        <v>3809</v>
      </c>
      <c r="J30" s="57">
        <v>-3809</v>
      </c>
      <c r="K30" s="60">
        <v>0</v>
      </c>
    </row>
    <row r="31" spans="2:11" s="95" customFormat="1" ht="15" customHeight="1">
      <c r="B31" s="61" t="s">
        <v>20</v>
      </c>
      <c r="C31" s="40">
        <v>644715</v>
      </c>
      <c r="D31" s="62">
        <v>681556</v>
      </c>
      <c r="E31" s="62">
        <v>-36841</v>
      </c>
      <c r="F31" s="63">
        <v>-5.4100000000000002E-2</v>
      </c>
      <c r="G31" s="51"/>
      <c r="H31" s="40">
        <v>52060</v>
      </c>
      <c r="I31" s="62">
        <v>326999</v>
      </c>
      <c r="J31" s="62">
        <v>-274939</v>
      </c>
      <c r="K31" s="63">
        <v>-0.8407946201670341</v>
      </c>
    </row>
    <row r="32" spans="2:11" s="95" customFormat="1" ht="15" customHeight="1">
      <c r="B32" s="195" t="s">
        <v>21</v>
      </c>
      <c r="C32" s="21">
        <v>-141837</v>
      </c>
      <c r="D32" s="49">
        <v>-164950</v>
      </c>
      <c r="E32" s="49">
        <v>23113</v>
      </c>
      <c r="F32" s="49">
        <v>-0.14012124886329191</v>
      </c>
      <c r="G32" s="51"/>
      <c r="H32" s="21">
        <v>3144</v>
      </c>
      <c r="I32" s="49">
        <v>-84873</v>
      </c>
      <c r="J32" s="49">
        <v>88017</v>
      </c>
      <c r="K32" s="49">
        <v>-1.0370435827648368</v>
      </c>
    </row>
    <row r="33" spans="2:11" s="95" customFormat="1" ht="10.5" customHeight="1">
      <c r="B33" s="194"/>
      <c r="C33" s="57"/>
      <c r="D33" s="57"/>
      <c r="E33" s="57"/>
      <c r="F33" s="60"/>
      <c r="G33" s="51"/>
      <c r="H33" s="57"/>
      <c r="I33" s="57"/>
      <c r="J33" s="57"/>
      <c r="K33" s="60"/>
    </row>
    <row r="34" spans="2:11" s="95" customFormat="1" ht="15" customHeight="1">
      <c r="B34" s="61" t="s">
        <v>22</v>
      </c>
      <c r="C34" s="203">
        <v>502878</v>
      </c>
      <c r="D34" s="62">
        <v>516606</v>
      </c>
      <c r="E34" s="62">
        <v>-13728</v>
      </c>
      <c r="F34" s="231">
        <v>-2.6599999999999999E-2</v>
      </c>
      <c r="G34" s="204"/>
      <c r="H34" s="203">
        <v>55204</v>
      </c>
      <c r="I34" s="62">
        <v>242126</v>
      </c>
      <c r="J34" s="62">
        <v>-186922</v>
      </c>
      <c r="K34" s="231">
        <v>-0.77200300669899147</v>
      </c>
    </row>
    <row r="35" spans="2:11" s="95" customFormat="1" ht="15" customHeight="1">
      <c r="B35" s="205" t="s">
        <v>58</v>
      </c>
      <c r="C35" s="40">
        <v>490982</v>
      </c>
      <c r="D35" s="62">
        <v>505750</v>
      </c>
      <c r="E35" s="62">
        <v>-14768</v>
      </c>
      <c r="F35" s="232">
        <v>-2.92E-2</v>
      </c>
      <c r="G35" s="64"/>
      <c r="H35" s="40">
        <v>52106</v>
      </c>
      <c r="I35" s="62">
        <v>239177</v>
      </c>
      <c r="J35" s="62">
        <v>-187071</v>
      </c>
      <c r="K35" s="232">
        <v>-0.78214460420525389</v>
      </c>
    </row>
    <row r="36" spans="2:11" s="95" customFormat="1" ht="15" customHeight="1">
      <c r="B36" s="202" t="s">
        <v>23</v>
      </c>
      <c r="C36" s="21">
        <v>11896</v>
      </c>
      <c r="D36" s="49">
        <v>10856</v>
      </c>
      <c r="E36" s="49">
        <v>1040</v>
      </c>
      <c r="F36" s="50">
        <v>9.5799999999999996E-2</v>
      </c>
      <c r="G36" s="51"/>
      <c r="H36" s="21">
        <v>3098</v>
      </c>
      <c r="I36" s="49">
        <v>2949</v>
      </c>
      <c r="J36" s="49">
        <v>149</v>
      </c>
      <c r="K36" s="50">
        <v>5.0525601898948794E-2</v>
      </c>
    </row>
    <row r="37" spans="2:11" s="95" customFormat="1" ht="10.5" customHeight="1">
      <c r="B37" s="206"/>
      <c r="C37" s="207"/>
      <c r="D37" s="208"/>
      <c r="E37" s="208"/>
      <c r="F37" s="209"/>
      <c r="H37" s="207"/>
      <c r="I37" s="208"/>
      <c r="J37" s="208"/>
      <c r="K37" s="209"/>
    </row>
    <row r="38" spans="2:11" ht="15" customHeight="1">
      <c r="B38" s="61" t="s">
        <v>118</v>
      </c>
      <c r="C38" s="210">
        <v>59.863044565780825</v>
      </c>
      <c r="D38" s="211">
        <v>61.663634897294919</v>
      </c>
      <c r="E38" s="211">
        <v>-1.8005903315140941</v>
      </c>
      <c r="F38" s="231">
        <v>-2.92E-2</v>
      </c>
      <c r="G38" s="95"/>
      <c r="H38" s="210">
        <v>6.353030864969746</v>
      </c>
      <c r="I38" s="211">
        <v>29.161687007079202</v>
      </c>
      <c r="J38" s="211">
        <v>-22.808656142109456</v>
      </c>
      <c r="K38" s="231">
        <v>-0.78214460420525389</v>
      </c>
    </row>
    <row r="39" spans="2:11" s="95" customFormat="1" ht="7.5" customHeight="1">
      <c r="B39" s="212"/>
      <c r="C39" s="213"/>
      <c r="D39" s="213"/>
      <c r="E39" s="213"/>
      <c r="F39" s="214"/>
      <c r="H39" s="213"/>
      <c r="I39" s="213"/>
      <c r="J39" s="213"/>
      <c r="K39" s="214"/>
    </row>
    <row r="40" spans="2:11">
      <c r="B40" s="255" t="s">
        <v>155</v>
      </c>
      <c r="C40" s="255"/>
      <c r="D40" s="255"/>
      <c r="E40" s="255"/>
      <c r="F40" s="255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F5EF"/>
    <pageSetUpPr fitToPage="1"/>
  </sheetPr>
  <dimension ref="A1:J22"/>
  <sheetViews>
    <sheetView showGridLines="0" zoomScale="90" zoomScaleNormal="90" workbookViewId="0">
      <selection activeCell="B2" sqref="B2"/>
    </sheetView>
  </sheetViews>
  <sheetFormatPr baseColWidth="10" defaultColWidth="9.109375" defaultRowHeight="10.199999999999999"/>
  <cols>
    <col min="1" max="1" width="4.44140625" style="28" customWidth="1"/>
    <col min="2" max="2" width="33.6640625" style="28" customWidth="1"/>
    <col min="3" max="8" width="13" style="28" customWidth="1"/>
    <col min="9" max="9" width="2" style="28" customWidth="1"/>
    <col min="10" max="16384" width="9.109375" style="28"/>
  </cols>
  <sheetData>
    <row r="1" spans="1:10">
      <c r="A1" s="27"/>
      <c r="G1" s="29"/>
    </row>
    <row r="2" spans="1:10" ht="24" customHeight="1">
      <c r="A2" s="27"/>
      <c r="C2" s="259" t="s">
        <v>122</v>
      </c>
      <c r="D2" s="260"/>
      <c r="E2" s="260"/>
      <c r="F2" s="260"/>
      <c r="G2" s="260"/>
      <c r="H2" s="260"/>
    </row>
    <row r="3" spans="1:10" ht="15.75" customHeight="1">
      <c r="C3" s="256" t="str">
        <f>+'Income Statement'!C3</f>
        <v>Dec-24</v>
      </c>
      <c r="D3" s="257"/>
      <c r="E3" s="257"/>
      <c r="F3" s="258" t="str">
        <f>+'Income Statement'!D3</f>
        <v>Dec-23</v>
      </c>
      <c r="G3" s="253"/>
      <c r="H3" s="253"/>
    </row>
    <row r="4" spans="1:10" ht="20.399999999999999">
      <c r="B4" s="30" t="s">
        <v>96</v>
      </c>
      <c r="C4" s="9" t="s">
        <v>24</v>
      </c>
      <c r="D4" s="9" t="s">
        <v>41</v>
      </c>
      <c r="E4" s="9" t="s">
        <v>25</v>
      </c>
      <c r="F4" s="31" t="s">
        <v>24</v>
      </c>
      <c r="G4" s="31" t="s">
        <v>41</v>
      </c>
      <c r="H4" s="31" t="s">
        <v>25</v>
      </c>
    </row>
    <row r="5" spans="1:10" ht="8.25" customHeight="1">
      <c r="B5" s="32"/>
      <c r="C5" s="21"/>
      <c r="D5" s="21"/>
      <c r="E5" s="21"/>
      <c r="F5" s="33"/>
      <c r="G5" s="33"/>
      <c r="H5" s="33"/>
    </row>
    <row r="6" spans="1:10" ht="15" customHeight="1">
      <c r="B6" s="34" t="s">
        <v>61</v>
      </c>
      <c r="C6" s="35">
        <v>2961926</v>
      </c>
      <c r="D6" s="35">
        <v>-2520054</v>
      </c>
      <c r="E6" s="35">
        <v>441872</v>
      </c>
      <c r="F6" s="36">
        <v>3093714</v>
      </c>
      <c r="G6" s="36">
        <v>-2672457</v>
      </c>
      <c r="H6" s="36">
        <v>421257</v>
      </c>
    </row>
    <row r="7" spans="1:10" ht="15" customHeight="1">
      <c r="B7" s="34" t="s">
        <v>53</v>
      </c>
      <c r="C7" s="35">
        <v>249125</v>
      </c>
      <c r="D7" s="35">
        <v>-31529</v>
      </c>
      <c r="E7" s="35">
        <v>217596</v>
      </c>
      <c r="F7" s="36">
        <v>217717</v>
      </c>
      <c r="G7" s="36">
        <v>-23012</v>
      </c>
      <c r="H7" s="36">
        <v>194705</v>
      </c>
    </row>
    <row r="8" spans="1:10" ht="15" customHeight="1">
      <c r="B8" s="34" t="s">
        <v>54</v>
      </c>
      <c r="C8" s="35">
        <v>-131278</v>
      </c>
      <c r="D8" s="35">
        <v>131278</v>
      </c>
      <c r="E8" s="35">
        <v>0</v>
      </c>
      <c r="F8" s="36">
        <v>-113166</v>
      </c>
      <c r="G8" s="36">
        <v>113166</v>
      </c>
      <c r="H8" s="36">
        <v>0</v>
      </c>
    </row>
    <row r="9" spans="1:10" ht="6.75" customHeight="1">
      <c r="B9" s="37"/>
      <c r="C9" s="38"/>
      <c r="D9" s="38"/>
      <c r="E9" s="38"/>
      <c r="F9" s="38"/>
      <c r="G9" s="38"/>
      <c r="H9" s="38"/>
    </row>
    <row r="10" spans="1:10" ht="13.8" customHeight="1">
      <c r="B10" s="39" t="s">
        <v>60</v>
      </c>
      <c r="C10" s="40">
        <v>3079773</v>
      </c>
      <c r="D10" s="40">
        <v>-2420305</v>
      </c>
      <c r="E10" s="40">
        <v>659468</v>
      </c>
      <c r="F10" s="41">
        <v>3198265</v>
      </c>
      <c r="G10" s="41">
        <v>-2582303</v>
      </c>
      <c r="H10" s="41">
        <v>615962</v>
      </c>
      <c r="J10" s="42"/>
    </row>
    <row r="11" spans="1:10" ht="10.5" customHeight="1">
      <c r="B11" s="43"/>
      <c r="D11" s="42"/>
    </row>
    <row r="12" spans="1:10" ht="24" customHeight="1">
      <c r="C12" s="259" t="s">
        <v>119</v>
      </c>
      <c r="D12" s="260"/>
      <c r="E12" s="260"/>
      <c r="F12" s="260"/>
      <c r="G12" s="260"/>
      <c r="H12" s="260"/>
    </row>
    <row r="13" spans="1:10" ht="15" customHeight="1">
      <c r="C13" s="256" t="str">
        <f>+'Income Statement'!H3</f>
        <v>Q4 2024</v>
      </c>
      <c r="D13" s="257"/>
      <c r="E13" s="257"/>
      <c r="F13" s="258" t="str">
        <f>+'Income Statement'!I3</f>
        <v>Q4 2023</v>
      </c>
      <c r="G13" s="253"/>
      <c r="H13" s="253"/>
    </row>
    <row r="14" spans="1:10" ht="20.399999999999999">
      <c r="B14" s="30" t="s">
        <v>96</v>
      </c>
      <c r="C14" s="9" t="s">
        <v>24</v>
      </c>
      <c r="D14" s="9" t="s">
        <v>41</v>
      </c>
      <c r="E14" s="9" t="s">
        <v>25</v>
      </c>
      <c r="F14" s="31" t="s">
        <v>24</v>
      </c>
      <c r="G14" s="31" t="s">
        <v>41</v>
      </c>
      <c r="H14" s="31" t="s">
        <v>25</v>
      </c>
    </row>
    <row r="15" spans="1:10" ht="8.25" customHeight="1">
      <c r="B15" s="32"/>
      <c r="C15" s="21"/>
      <c r="D15" s="21"/>
      <c r="E15" s="21"/>
      <c r="F15" s="33"/>
      <c r="G15" s="33"/>
      <c r="H15" s="33"/>
    </row>
    <row r="16" spans="1:10" ht="15" customHeight="1">
      <c r="B16" s="34" t="s">
        <v>61</v>
      </c>
      <c r="C16" s="35">
        <v>516576.51500000013</v>
      </c>
      <c r="D16" s="35">
        <v>-510168.56600000011</v>
      </c>
      <c r="E16" s="35">
        <v>6407.9490000000224</v>
      </c>
      <c r="F16" s="36">
        <v>699146</v>
      </c>
      <c r="G16" s="36">
        <v>-476574</v>
      </c>
      <c r="H16" s="36">
        <v>222572</v>
      </c>
    </row>
    <row r="17" spans="2:8" ht="15" customHeight="1">
      <c r="B17" s="34" t="s">
        <v>53</v>
      </c>
      <c r="C17" s="35">
        <v>62706.833000000013</v>
      </c>
      <c r="D17" s="35">
        <v>-5953.6330000000016</v>
      </c>
      <c r="E17" s="35">
        <v>56753.200000000012</v>
      </c>
      <c r="F17" s="36">
        <v>58581</v>
      </c>
      <c r="G17" s="36">
        <v>-4866</v>
      </c>
      <c r="H17" s="36">
        <v>53715</v>
      </c>
    </row>
    <row r="18" spans="2:8" ht="15" customHeight="1">
      <c r="B18" s="34" t="s">
        <v>54</v>
      </c>
      <c r="C18" s="35">
        <v>-29848</v>
      </c>
      <c r="D18" s="35">
        <v>29848</v>
      </c>
      <c r="E18" s="35">
        <v>0</v>
      </c>
      <c r="F18" s="36">
        <v>-25450</v>
      </c>
      <c r="G18" s="36">
        <v>25450</v>
      </c>
      <c r="H18" s="36">
        <v>0</v>
      </c>
    </row>
    <row r="19" spans="2:8" ht="6" customHeight="1">
      <c r="B19" s="37"/>
      <c r="C19" s="38"/>
      <c r="D19" s="38"/>
      <c r="E19" s="38"/>
      <c r="F19" s="38"/>
      <c r="G19" s="38"/>
      <c r="H19" s="38"/>
    </row>
    <row r="20" spans="2:8" ht="15" customHeight="1">
      <c r="B20" s="39" t="s">
        <v>60</v>
      </c>
      <c r="C20" s="40">
        <v>549435.34800000011</v>
      </c>
      <c r="D20" s="40">
        <v>-486274.19900000014</v>
      </c>
      <c r="E20" s="40">
        <v>63161.149000000034</v>
      </c>
      <c r="F20" s="41">
        <v>732277</v>
      </c>
      <c r="G20" s="41">
        <v>-455990</v>
      </c>
      <c r="H20" s="41">
        <v>276287</v>
      </c>
    </row>
    <row r="21" spans="2:8">
      <c r="B21" s="43"/>
      <c r="D21" s="42"/>
    </row>
    <row r="22" spans="2:8">
      <c r="D22" s="42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5EF"/>
    <pageSetUpPr fitToPage="1"/>
  </sheetPr>
  <dimension ref="A1:K12"/>
  <sheetViews>
    <sheetView showGridLines="0" zoomScale="90" zoomScaleNormal="90" workbookViewId="0">
      <selection activeCell="B3" sqref="B3"/>
    </sheetView>
  </sheetViews>
  <sheetFormatPr baseColWidth="10" defaultColWidth="0" defaultRowHeight="10.199999999999999"/>
  <cols>
    <col min="1" max="1" width="4.88671875" style="95" customWidth="1"/>
    <col min="2" max="2" width="33.44140625" style="45" customWidth="1"/>
    <col min="3" max="5" width="9.88671875" style="89" customWidth="1"/>
    <col min="6" max="6" width="8.6640625" style="45" customWidth="1"/>
    <col min="7" max="7" width="1.6640625" style="151" customWidth="1"/>
    <col min="8" max="10" width="9.88671875" style="45" customWidth="1"/>
    <col min="11" max="11" width="8.6640625" style="45" customWidth="1"/>
    <col min="12" max="217" width="7.33203125" style="45" customWidth="1"/>
    <col min="218" max="218" width="7.88671875" style="45" customWidth="1"/>
    <col min="219" max="219" width="67.5546875" style="45" bestFit="1" customWidth="1"/>
    <col min="220" max="220" width="15.88671875" style="45" customWidth="1"/>
    <col min="221" max="16384" width="0" style="45" hidden="1"/>
  </cols>
  <sheetData>
    <row r="1" spans="1:11">
      <c r="A1" s="27"/>
      <c r="B1" s="183"/>
      <c r="C1" s="184"/>
      <c r="D1" s="184"/>
      <c r="E1" s="184"/>
    </row>
    <row r="2" spans="1:11">
      <c r="A2" s="27"/>
      <c r="B2" s="183"/>
      <c r="C2" s="184"/>
      <c r="D2" s="184"/>
      <c r="E2" s="184"/>
    </row>
    <row r="3" spans="1:11" ht="15" customHeight="1">
      <c r="C3" s="252" t="s">
        <v>123</v>
      </c>
      <c r="D3" s="252"/>
      <c r="E3" s="252"/>
      <c r="F3" s="252"/>
      <c r="G3" s="28"/>
      <c r="H3" s="252" t="s">
        <v>110</v>
      </c>
      <c r="I3" s="252" t="s">
        <v>120</v>
      </c>
      <c r="J3" s="252"/>
      <c r="K3" s="252" t="s">
        <v>121</v>
      </c>
    </row>
    <row r="4" spans="1:11" ht="22.5" customHeight="1">
      <c r="B4" s="30" t="s">
        <v>144</v>
      </c>
      <c r="C4" s="9" t="str">
        <f>+Market!C4</f>
        <v>Dec-24</v>
      </c>
      <c r="D4" s="10" t="str">
        <f>+Market!D4</f>
        <v>Dec-23</v>
      </c>
      <c r="E4" s="10" t="s">
        <v>80</v>
      </c>
      <c r="F4" s="30" t="s">
        <v>81</v>
      </c>
      <c r="G4" s="28"/>
      <c r="H4" s="9" t="str">
        <f>+Market!G4</f>
        <v>Q4 2024</v>
      </c>
      <c r="I4" s="10" t="str">
        <f>+Market!H4</f>
        <v>Q4 2023</v>
      </c>
      <c r="J4" s="10" t="s">
        <v>80</v>
      </c>
      <c r="K4" s="30" t="s">
        <v>81</v>
      </c>
    </row>
    <row r="5" spans="1:11" s="95" customFormat="1" ht="6" customHeight="1">
      <c r="B5" s="186"/>
      <c r="C5" s="187"/>
      <c r="D5" s="188"/>
      <c r="E5" s="188"/>
      <c r="F5" s="189"/>
      <c r="G5" s="28"/>
      <c r="H5" s="220"/>
      <c r="I5" s="220"/>
      <c r="J5" s="220"/>
      <c r="K5" s="220"/>
    </row>
    <row r="6" spans="1:11" s="95" customFormat="1" ht="15" customHeight="1">
      <c r="B6" s="34" t="s">
        <v>42</v>
      </c>
      <c r="C6" s="35">
        <v>1417897.8508619999</v>
      </c>
      <c r="D6" s="53">
        <v>1219730</v>
      </c>
      <c r="E6" s="53">
        <v>198167.8508619999</v>
      </c>
      <c r="F6" s="54">
        <v>0.16250000000000001</v>
      </c>
      <c r="G6" s="51"/>
      <c r="H6" s="35">
        <v>319622.94710999983</v>
      </c>
      <c r="I6" s="53">
        <v>272677</v>
      </c>
      <c r="J6" s="53">
        <v>46945.947109999834</v>
      </c>
      <c r="K6" s="54">
        <v>0.17219999999999999</v>
      </c>
    </row>
    <row r="7" spans="1:11" s="95" customFormat="1" ht="15" customHeight="1">
      <c r="B7" s="34" t="s">
        <v>43</v>
      </c>
      <c r="C7" s="35">
        <v>1250041.6168140001</v>
      </c>
      <c r="D7" s="53">
        <v>1288371</v>
      </c>
      <c r="E7" s="53">
        <v>-38329.383185999934</v>
      </c>
      <c r="F7" s="54">
        <v>-2.98E-2</v>
      </c>
      <c r="G7" s="51"/>
      <c r="H7" s="35">
        <v>163729.67208199995</v>
      </c>
      <c r="I7" s="53">
        <v>299387</v>
      </c>
      <c r="J7" s="53">
        <v>-135657.32791800005</v>
      </c>
      <c r="K7" s="54">
        <v>-0.4531</v>
      </c>
    </row>
    <row r="8" spans="1:11" s="95" customFormat="1" ht="15" customHeight="1">
      <c r="B8" s="115" t="s">
        <v>40</v>
      </c>
      <c r="C8" s="200">
        <v>114853.31632399998</v>
      </c>
      <c r="D8" s="201">
        <v>110912</v>
      </c>
      <c r="E8" s="201">
        <v>3941.3163239999849</v>
      </c>
      <c r="F8" s="58">
        <v>3.5499999999999997E-2</v>
      </c>
      <c r="G8" s="51"/>
      <c r="H8" s="200">
        <v>30389.393807999979</v>
      </c>
      <c r="I8" s="201">
        <v>32147</v>
      </c>
      <c r="J8" s="201">
        <v>-1757.6061920000211</v>
      </c>
      <c r="K8" s="58">
        <v>-5.4699999999999999E-2</v>
      </c>
    </row>
    <row r="9" spans="1:11" s="95" customFormat="1" ht="15" customHeight="1">
      <c r="B9" s="39" t="s">
        <v>39</v>
      </c>
      <c r="C9" s="40">
        <v>2782792.7839999995</v>
      </c>
      <c r="D9" s="62">
        <v>2619013</v>
      </c>
      <c r="E9" s="62">
        <v>163779.78399999952</v>
      </c>
      <c r="F9" s="63">
        <v>6.25E-2</v>
      </c>
      <c r="G9" s="51"/>
      <c r="H9" s="40">
        <v>513742.01299999974</v>
      </c>
      <c r="I9" s="62">
        <v>604211</v>
      </c>
      <c r="J9" s="62">
        <v>-90468.987000000256</v>
      </c>
      <c r="K9" s="63">
        <v>-0.1497</v>
      </c>
    </row>
    <row r="10" spans="1:11" ht="18" customHeight="1">
      <c r="B10" s="221"/>
      <c r="C10" s="222"/>
      <c r="D10" s="223"/>
      <c r="E10" s="223"/>
      <c r="F10" s="224"/>
      <c r="G10" s="45"/>
    </row>
    <row r="11" spans="1:11" ht="18" customHeight="1">
      <c r="B11" s="221"/>
      <c r="C11" s="225"/>
      <c r="D11" s="225"/>
      <c r="E11" s="225"/>
      <c r="G11" s="45"/>
    </row>
    <row r="12" spans="1:11" ht="11.25" customHeight="1">
      <c r="B12" s="221"/>
      <c r="C12" s="222"/>
      <c r="D12" s="223"/>
      <c r="E12" s="223"/>
      <c r="F12" s="226"/>
      <c r="G12" s="45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5EF"/>
    <pageSetUpPr fitToPage="1"/>
  </sheetPr>
  <dimension ref="B1:K22"/>
  <sheetViews>
    <sheetView showGridLines="0" topLeftCell="B1" zoomScale="90" zoomScaleNormal="90" workbookViewId="0">
      <selection activeCell="B2" sqref="B2"/>
    </sheetView>
  </sheetViews>
  <sheetFormatPr baseColWidth="10" defaultColWidth="9.109375" defaultRowHeight="10.199999999999999"/>
  <cols>
    <col min="1" max="1" width="3.109375" style="28" customWidth="1"/>
    <col min="2" max="2" width="50.109375" style="28" customWidth="1"/>
    <col min="3" max="5" width="9.6640625" style="28" customWidth="1"/>
    <col min="6" max="6" width="8.6640625" style="28" customWidth="1"/>
    <col min="7" max="7" width="1.44140625" style="28" customWidth="1"/>
    <col min="8" max="10" width="9.6640625" style="28" customWidth="1"/>
    <col min="11" max="11" width="8.6640625" style="28" customWidth="1"/>
    <col min="12" max="12" width="9.109375" style="28" customWidth="1"/>
    <col min="13" max="16384" width="9.109375" style="28"/>
  </cols>
  <sheetData>
    <row r="1" spans="2:11">
      <c r="C1" s="44"/>
      <c r="D1" s="44"/>
      <c r="H1" s="44"/>
      <c r="I1" s="44"/>
    </row>
    <row r="2" spans="2:11" ht="11.25" customHeight="1">
      <c r="B2" s="45"/>
      <c r="C2" s="252" t="s">
        <v>123</v>
      </c>
      <c r="D2" s="252"/>
      <c r="E2" s="252"/>
      <c r="F2" s="252"/>
      <c r="H2" s="252" t="s">
        <v>110</v>
      </c>
      <c r="I2" s="252"/>
      <c r="J2" s="252"/>
      <c r="K2" s="252"/>
    </row>
    <row r="3" spans="2:11" ht="20.399999999999999">
      <c r="B3" s="30" t="s">
        <v>141</v>
      </c>
      <c r="C3" s="9" t="str">
        <f>+Market!C4</f>
        <v>Dec-24</v>
      </c>
      <c r="D3" s="10" t="str">
        <f>+Market!D4</f>
        <v>Dec-23</v>
      </c>
      <c r="E3" s="10" t="s">
        <v>80</v>
      </c>
      <c r="F3" s="30" t="s">
        <v>81</v>
      </c>
      <c r="H3" s="9" t="str">
        <f>+Market!G4</f>
        <v>Q4 2024</v>
      </c>
      <c r="I3" s="10" t="str">
        <f>+Market!H4</f>
        <v>Q4 2023</v>
      </c>
      <c r="J3" s="10" t="s">
        <v>80</v>
      </c>
      <c r="K3" s="30" t="s">
        <v>81</v>
      </c>
    </row>
    <row r="4" spans="2:11" ht="7.5" customHeight="1">
      <c r="B4" s="46"/>
      <c r="C4" s="216"/>
      <c r="D4" s="47"/>
      <c r="E4" s="47"/>
      <c r="F4" s="47"/>
      <c r="H4" s="47"/>
      <c r="I4" s="47"/>
      <c r="J4" s="47"/>
      <c r="K4" s="47"/>
    </row>
    <row r="5" spans="2:11">
      <c r="B5" s="48" t="s">
        <v>12</v>
      </c>
      <c r="C5" s="21">
        <v>37203</v>
      </c>
      <c r="D5" s="49">
        <v>81401</v>
      </c>
      <c r="E5" s="49">
        <v>-44198</v>
      </c>
      <c r="F5" s="50">
        <v>-0.5429663026252749</v>
      </c>
      <c r="G5" s="51"/>
      <c r="H5" s="21">
        <v>8138</v>
      </c>
      <c r="I5" s="49">
        <v>57680</v>
      </c>
      <c r="J5" s="49">
        <v>-49542</v>
      </c>
      <c r="K5" s="50">
        <v>-0.85891123439667127</v>
      </c>
    </row>
    <row r="6" spans="2:11">
      <c r="B6" s="52" t="s">
        <v>146</v>
      </c>
      <c r="C6" s="35">
        <v>-39258</v>
      </c>
      <c r="D6" s="53">
        <v>-59356</v>
      </c>
      <c r="E6" s="53">
        <v>20098</v>
      </c>
      <c r="F6" s="54">
        <v>-0.33860000000000001</v>
      </c>
      <c r="G6" s="51"/>
      <c r="H6" s="35">
        <v>-6464</v>
      </c>
      <c r="I6" s="53">
        <v>-20270</v>
      </c>
      <c r="J6" s="53">
        <v>13806</v>
      </c>
      <c r="K6" s="54">
        <v>-0.68110000000000004</v>
      </c>
    </row>
    <row r="7" spans="2:11">
      <c r="B7" s="55" t="s">
        <v>14</v>
      </c>
      <c r="C7" s="56">
        <v>15912</v>
      </c>
      <c r="D7" s="57">
        <v>19386</v>
      </c>
      <c r="E7" s="57">
        <v>-3474</v>
      </c>
      <c r="F7" s="58">
        <v>-0.17920148560817084</v>
      </c>
      <c r="G7" s="51"/>
      <c r="H7" s="56">
        <v>477</v>
      </c>
      <c r="I7" s="57">
        <v>15731</v>
      </c>
      <c r="J7" s="57">
        <v>-15254</v>
      </c>
      <c r="K7" s="58">
        <v>-0.96967770643951434</v>
      </c>
    </row>
    <row r="8" spans="2:11">
      <c r="B8" s="59" t="s">
        <v>15</v>
      </c>
      <c r="C8" s="56">
        <v>-37980</v>
      </c>
      <c r="D8" s="57">
        <v>9130</v>
      </c>
      <c r="E8" s="57">
        <v>-47110</v>
      </c>
      <c r="F8" s="60" t="s">
        <v>157</v>
      </c>
      <c r="G8" s="51"/>
      <c r="H8" s="56">
        <v>-14862</v>
      </c>
      <c r="I8" s="57">
        <v>-5973</v>
      </c>
      <c r="J8" s="57">
        <v>-8889</v>
      </c>
      <c r="K8" s="60">
        <v>1.4881968859869412</v>
      </c>
    </row>
    <row r="9" spans="2:11" s="65" customFormat="1">
      <c r="B9" s="61" t="s">
        <v>149</v>
      </c>
      <c r="C9" s="40">
        <v>-24123</v>
      </c>
      <c r="D9" s="62">
        <v>50561</v>
      </c>
      <c r="E9" s="62">
        <v>-74684</v>
      </c>
      <c r="F9" s="63">
        <v>-1.4771068610193627</v>
      </c>
      <c r="G9" s="64"/>
      <c r="H9" s="40">
        <v>-12711</v>
      </c>
      <c r="I9" s="62">
        <v>47168</v>
      </c>
      <c r="J9" s="62">
        <v>-59879</v>
      </c>
      <c r="K9" s="63">
        <v>-1.2694835481682496</v>
      </c>
    </row>
    <row r="10" spans="2:11" ht="8.25" customHeight="1">
      <c r="B10" s="66"/>
      <c r="C10" s="67"/>
      <c r="D10" s="67"/>
      <c r="E10" s="67"/>
      <c r="F10" s="68"/>
      <c r="G10" s="69"/>
      <c r="H10" s="67"/>
      <c r="I10" s="67"/>
      <c r="J10" s="67"/>
      <c r="K10" s="68"/>
    </row>
    <row r="11" spans="2:11" ht="20.399999999999999">
      <c r="B11" s="219" t="s">
        <v>17</v>
      </c>
      <c r="C11" s="35">
        <v>9136</v>
      </c>
      <c r="D11" s="53">
        <v>6748</v>
      </c>
      <c r="E11" s="53">
        <v>2388</v>
      </c>
      <c r="F11" s="54">
        <v>0.35388263189093067</v>
      </c>
      <c r="G11" s="51"/>
      <c r="H11" s="35">
        <v>1610</v>
      </c>
      <c r="I11" s="53">
        <v>-265</v>
      </c>
      <c r="J11" s="53">
        <v>1875</v>
      </c>
      <c r="K11" s="54" t="s">
        <v>157</v>
      </c>
    </row>
    <row r="12" spans="2:11">
      <c r="B12" s="55" t="s">
        <v>18</v>
      </c>
      <c r="C12" s="56">
        <v>234</v>
      </c>
      <c r="D12" s="57">
        <v>1833</v>
      </c>
      <c r="E12" s="57">
        <v>-1599</v>
      </c>
      <c r="F12" s="58">
        <v>-0.87234042553191493</v>
      </c>
      <c r="G12" s="51"/>
      <c r="H12" s="56">
        <v>0</v>
      </c>
      <c r="I12" s="57">
        <v>0</v>
      </c>
      <c r="J12" s="57">
        <v>0</v>
      </c>
      <c r="K12" s="58">
        <v>0</v>
      </c>
    </row>
    <row r="13" spans="2:11">
      <c r="B13" s="59" t="s">
        <v>19</v>
      </c>
      <c r="C13" s="56">
        <v>0</v>
      </c>
      <c r="D13" s="57">
        <v>6452</v>
      </c>
      <c r="E13" s="57">
        <v>-6452</v>
      </c>
      <c r="F13" s="60">
        <v>-1</v>
      </c>
      <c r="G13" s="51"/>
      <c r="H13" s="56">
        <v>0</v>
      </c>
      <c r="I13" s="57">
        <v>3809</v>
      </c>
      <c r="J13" s="57">
        <v>-3809</v>
      </c>
      <c r="K13" s="60">
        <v>0</v>
      </c>
    </row>
    <row r="14" spans="2:11">
      <c r="B14" s="61" t="s">
        <v>16</v>
      </c>
      <c r="C14" s="40">
        <v>9370</v>
      </c>
      <c r="D14" s="62">
        <v>15033</v>
      </c>
      <c r="E14" s="62">
        <v>-5663</v>
      </c>
      <c r="F14" s="63">
        <v>-0.37669999999999998</v>
      </c>
      <c r="G14" s="51"/>
      <c r="H14" s="40">
        <v>1610</v>
      </c>
      <c r="I14" s="62">
        <v>3544</v>
      </c>
      <c r="J14" s="62">
        <v>-1934</v>
      </c>
      <c r="K14" s="63">
        <v>-0.54571106094808131</v>
      </c>
    </row>
    <row r="15" spans="2:11">
      <c r="B15" s="70"/>
      <c r="C15" s="71"/>
      <c r="D15" s="71"/>
      <c r="E15" s="71"/>
      <c r="F15" s="63"/>
      <c r="G15" s="69"/>
      <c r="H15" s="71"/>
      <c r="I15" s="71"/>
      <c r="J15" s="71"/>
      <c r="K15" s="63"/>
    </row>
    <row r="16" spans="2:11">
      <c r="B16" s="72" t="s">
        <v>20</v>
      </c>
      <c r="C16" s="40">
        <v>644715</v>
      </c>
      <c r="D16" s="62">
        <v>681556</v>
      </c>
      <c r="E16" s="62">
        <v>-36841</v>
      </c>
      <c r="F16" s="63">
        <v>-5.4054252328495381E-2</v>
      </c>
      <c r="G16" s="51"/>
      <c r="H16" s="40">
        <v>52060</v>
      </c>
      <c r="I16" s="62">
        <v>326999</v>
      </c>
      <c r="J16" s="62">
        <v>-274939</v>
      </c>
      <c r="K16" s="63">
        <v>-0.8407946201670341</v>
      </c>
    </row>
    <row r="17" spans="2:11">
      <c r="B17" s="73" t="s">
        <v>21</v>
      </c>
      <c r="C17" s="74">
        <v>-141837</v>
      </c>
      <c r="D17" s="75">
        <v>-164950</v>
      </c>
      <c r="E17" s="75">
        <v>23113</v>
      </c>
      <c r="F17" s="76">
        <v>-0.14012124886329191</v>
      </c>
      <c r="G17" s="51"/>
      <c r="H17" s="74">
        <v>3144</v>
      </c>
      <c r="I17" s="75">
        <v>-84873</v>
      </c>
      <c r="J17" s="75">
        <v>88017</v>
      </c>
      <c r="K17" s="76">
        <v>-1.0370435827648368</v>
      </c>
    </row>
    <row r="18" spans="2:11" ht="7.5" customHeight="1">
      <c r="B18" s="77"/>
      <c r="C18" s="78"/>
      <c r="D18" s="78"/>
      <c r="E18" s="78"/>
      <c r="F18" s="79"/>
      <c r="G18" s="69"/>
      <c r="H18" s="78"/>
      <c r="I18" s="78"/>
      <c r="J18" s="78"/>
      <c r="K18" s="79"/>
    </row>
    <row r="19" spans="2:11">
      <c r="B19" s="61" t="s">
        <v>100</v>
      </c>
      <c r="C19" s="40">
        <v>502878</v>
      </c>
      <c r="D19" s="62">
        <v>516606</v>
      </c>
      <c r="E19" s="62">
        <v>-13728</v>
      </c>
      <c r="F19" s="63">
        <v>-2.6599999999999999E-2</v>
      </c>
      <c r="G19" s="51"/>
      <c r="H19" s="40">
        <v>55204</v>
      </c>
      <c r="I19" s="62">
        <v>242126</v>
      </c>
      <c r="J19" s="62">
        <v>-186922</v>
      </c>
      <c r="K19" s="63">
        <v>-0.77200300669899147</v>
      </c>
    </row>
    <row r="20" spans="2:11">
      <c r="B20" s="80" t="s">
        <v>101</v>
      </c>
      <c r="C20" s="40">
        <v>490982</v>
      </c>
      <c r="D20" s="62">
        <v>505750</v>
      </c>
      <c r="E20" s="62">
        <v>-14768</v>
      </c>
      <c r="F20" s="63">
        <v>-2.92E-2</v>
      </c>
      <c r="G20" s="51"/>
      <c r="H20" s="40">
        <v>52106</v>
      </c>
      <c r="I20" s="62">
        <v>239177</v>
      </c>
      <c r="J20" s="62">
        <v>-187071</v>
      </c>
      <c r="K20" s="63">
        <v>-0.78214460420525389</v>
      </c>
    </row>
    <row r="21" spans="2:11" s="86" customFormat="1">
      <c r="B21" s="81" t="s">
        <v>102</v>
      </c>
      <c r="C21" s="82">
        <v>11896</v>
      </c>
      <c r="D21" s="83">
        <v>10856</v>
      </c>
      <c r="E21" s="83">
        <v>1040</v>
      </c>
      <c r="F21" s="84">
        <v>9.5799999999999996E-2</v>
      </c>
      <c r="G21" s="85"/>
      <c r="H21" s="82">
        <v>3098</v>
      </c>
      <c r="I21" s="83">
        <v>2949</v>
      </c>
      <c r="J21" s="83">
        <v>149</v>
      </c>
      <c r="K21" s="84">
        <v>5.0500000000000003E-2</v>
      </c>
    </row>
    <row r="22" spans="2:11">
      <c r="C22" s="87"/>
      <c r="G22" s="87"/>
      <c r="H22" s="87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F5EF"/>
    <pageSetUpPr fitToPage="1"/>
  </sheetPr>
  <dimension ref="B1:G19"/>
  <sheetViews>
    <sheetView showGridLines="0" topLeftCell="B1" zoomScale="90" zoomScaleNormal="90" workbookViewId="0">
      <selection activeCell="B3" sqref="B3"/>
    </sheetView>
  </sheetViews>
  <sheetFormatPr baseColWidth="10" defaultColWidth="11.44140625" defaultRowHeight="13.2"/>
  <cols>
    <col min="1" max="1" width="5.44140625" style="88" customWidth="1"/>
    <col min="2" max="2" width="44.33203125" style="88" customWidth="1"/>
    <col min="3" max="4" width="12.6640625" style="88" customWidth="1"/>
    <col min="5" max="5" width="14.109375" style="88" customWidth="1"/>
    <col min="6" max="6" width="12.6640625" style="88" customWidth="1"/>
    <col min="7" max="16384" width="11.44140625" style="88"/>
  </cols>
  <sheetData>
    <row r="1" spans="2:7" ht="10.5" customHeight="1"/>
    <row r="2" spans="2:7" s="45" customFormat="1" ht="10.199999999999999">
      <c r="C2" s="89"/>
      <c r="D2" s="89"/>
      <c r="G2" s="90"/>
    </row>
    <row r="3" spans="2:7" s="95" customFormat="1" ht="30" customHeight="1">
      <c r="B3" s="30" t="s">
        <v>86</v>
      </c>
      <c r="C3" s="91" t="str">
        <f>+Market!C4</f>
        <v>Dec-24</v>
      </c>
      <c r="D3" s="92" t="s">
        <v>147</v>
      </c>
      <c r="E3" s="92" t="s">
        <v>80</v>
      </c>
      <c r="F3" s="93" t="s">
        <v>81</v>
      </c>
      <c r="G3" s="94"/>
    </row>
    <row r="4" spans="2:7" s="95" customFormat="1" ht="7.5" customHeight="1">
      <c r="B4" s="96"/>
      <c r="C4" s="97"/>
      <c r="D4" s="98"/>
      <c r="E4" s="98"/>
      <c r="F4" s="99"/>
      <c r="G4" s="94"/>
    </row>
    <row r="5" spans="2:7" s="100" customFormat="1" ht="13.2" customHeight="1">
      <c r="B5" s="32" t="s">
        <v>35</v>
      </c>
      <c r="C5" s="21">
        <v>1805201</v>
      </c>
      <c r="D5" s="49">
        <v>1683683</v>
      </c>
      <c r="E5" s="49">
        <v>121518</v>
      </c>
      <c r="F5" s="50">
        <v>7.22E-2</v>
      </c>
      <c r="G5" s="90"/>
    </row>
    <row r="6" spans="2:7" s="100" customFormat="1" ht="13.2" customHeight="1">
      <c r="B6" s="34" t="s">
        <v>87</v>
      </c>
      <c r="C6" s="35">
        <v>3002358</v>
      </c>
      <c r="D6" s="53">
        <v>2950605</v>
      </c>
      <c r="E6" s="53">
        <v>51753</v>
      </c>
      <c r="F6" s="54">
        <v>1.7500000000000002E-2</v>
      </c>
      <c r="G6" s="90"/>
    </row>
    <row r="7" spans="2:7" s="100" customFormat="1" ht="7.5" customHeight="1">
      <c r="B7" s="101"/>
      <c r="C7" s="102"/>
      <c r="D7" s="102"/>
      <c r="E7" s="103"/>
      <c r="F7" s="104"/>
      <c r="G7" s="90"/>
    </row>
    <row r="8" spans="2:7" s="105" customFormat="1" ht="10.199999999999999">
      <c r="B8" s="39" t="s">
        <v>88</v>
      </c>
      <c r="C8" s="40">
        <v>4807559</v>
      </c>
      <c r="D8" s="62">
        <v>4634288</v>
      </c>
      <c r="E8" s="62">
        <v>173271</v>
      </c>
      <c r="F8" s="63">
        <v>3.7400000000000003E-2</v>
      </c>
      <c r="G8" s="94"/>
    </row>
    <row r="9" spans="2:7" s="45" customFormat="1" ht="10.199999999999999">
      <c r="C9" s="89"/>
      <c r="D9" s="89"/>
    </row>
    <row r="10" spans="2:7" s="45" customFormat="1" ht="10.199999999999999">
      <c r="C10" s="89"/>
      <c r="D10" s="89"/>
    </row>
    <row r="11" spans="2:7" s="45" customFormat="1" ht="28.5" customHeight="1">
      <c r="B11" s="30" t="s">
        <v>89</v>
      </c>
      <c r="C11" s="91" t="str">
        <f>+Market!C4</f>
        <v>Dec-24</v>
      </c>
      <c r="D11" s="92" t="s">
        <v>147</v>
      </c>
      <c r="E11" s="92" t="s">
        <v>80</v>
      </c>
      <c r="F11" s="93" t="s">
        <v>81</v>
      </c>
    </row>
    <row r="12" spans="2:7" s="95" customFormat="1" ht="7.5" customHeight="1">
      <c r="B12" s="96"/>
      <c r="C12" s="97"/>
      <c r="D12" s="98"/>
      <c r="E12" s="98"/>
      <c r="F12" s="99"/>
    </row>
    <row r="13" spans="2:7" s="100" customFormat="1" ht="12" customHeight="1">
      <c r="B13" s="32" t="s">
        <v>37</v>
      </c>
      <c r="C13" s="21">
        <v>1182233</v>
      </c>
      <c r="D13" s="49">
        <v>1368122</v>
      </c>
      <c r="E13" s="49">
        <v>-185889</v>
      </c>
      <c r="F13" s="50">
        <v>-0.13589999999999999</v>
      </c>
      <c r="G13" s="90"/>
    </row>
    <row r="14" spans="2:7" s="100" customFormat="1" ht="12" customHeight="1">
      <c r="B14" s="34" t="s">
        <v>90</v>
      </c>
      <c r="C14" s="35">
        <v>888027</v>
      </c>
      <c r="D14" s="53">
        <v>910617</v>
      </c>
      <c r="E14" s="53">
        <v>-22590</v>
      </c>
      <c r="F14" s="54">
        <v>-2.4799999999999999E-2</v>
      </c>
      <c r="G14" s="90"/>
    </row>
    <row r="15" spans="2:7" s="100" customFormat="1" ht="12.6" customHeight="1">
      <c r="B15" s="34" t="s">
        <v>91</v>
      </c>
      <c r="C15" s="35">
        <v>2737299</v>
      </c>
      <c r="D15" s="53">
        <v>2355549</v>
      </c>
      <c r="E15" s="53">
        <v>381750</v>
      </c>
      <c r="F15" s="54">
        <v>0.16209999999999999</v>
      </c>
      <c r="G15" s="90"/>
    </row>
    <row r="16" spans="2:7" s="111" customFormat="1" ht="18.600000000000001" customHeight="1">
      <c r="B16" s="218" t="s">
        <v>151</v>
      </c>
      <c r="C16" s="107">
        <v>2725131</v>
      </c>
      <c r="D16" s="108">
        <v>2343796</v>
      </c>
      <c r="E16" s="108">
        <v>381335</v>
      </c>
      <c r="F16" s="109">
        <v>0.16270000000000001</v>
      </c>
      <c r="G16" s="110"/>
    </row>
    <row r="17" spans="2:7" s="111" customFormat="1" ht="10.199999999999999">
      <c r="B17" s="106" t="s">
        <v>102</v>
      </c>
      <c r="C17" s="107">
        <v>12168</v>
      </c>
      <c r="D17" s="108">
        <v>11753</v>
      </c>
      <c r="E17" s="108">
        <v>415</v>
      </c>
      <c r="F17" s="109">
        <v>3.5299999999999998E-2</v>
      </c>
      <c r="G17" s="110"/>
    </row>
    <row r="18" spans="2:7" s="100" customFormat="1" ht="6" customHeight="1">
      <c r="B18" s="101"/>
      <c r="C18" s="102"/>
      <c r="D18" s="102"/>
      <c r="E18" s="103"/>
      <c r="F18" s="104"/>
      <c r="G18" s="90"/>
    </row>
    <row r="19" spans="2:7" s="105" customFormat="1" ht="10.199999999999999">
      <c r="B19" s="39" t="s">
        <v>92</v>
      </c>
      <c r="C19" s="40">
        <v>4807559</v>
      </c>
      <c r="D19" s="62">
        <v>4634288</v>
      </c>
      <c r="E19" s="62">
        <v>173271</v>
      </c>
      <c r="F19" s="63">
        <v>3.7400000000000003E-2</v>
      </c>
      <c r="G19" s="94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F5EF"/>
    <pageSetUpPr fitToPage="1"/>
  </sheetPr>
  <dimension ref="B2:K24"/>
  <sheetViews>
    <sheetView showGridLines="0" zoomScale="90" zoomScaleNormal="90" workbookViewId="0">
      <selection activeCell="B2" sqref="B2:C2"/>
    </sheetView>
  </sheetViews>
  <sheetFormatPr baseColWidth="10" defaultColWidth="9.109375" defaultRowHeight="10.199999999999999"/>
  <cols>
    <col min="1" max="1" width="9.109375" style="28"/>
    <col min="2" max="2" width="12.33203125" style="28" customWidth="1"/>
    <col min="3" max="3" width="25.88671875" style="28" customWidth="1"/>
    <col min="4" max="4" width="11.88671875" style="28" customWidth="1"/>
    <col min="5" max="6" width="11.44140625" style="28" customWidth="1"/>
    <col min="7" max="7" width="11.44140625" style="28" hidden="1" customWidth="1"/>
    <col min="8" max="8" width="11.44140625" style="28" customWidth="1"/>
    <col min="9" max="9" width="1.109375" style="28" customWidth="1"/>
    <col min="10" max="10" width="10.6640625" style="28" customWidth="1"/>
    <col min="11" max="11" width="10.88671875" style="28" customWidth="1"/>
    <col min="12" max="16384" width="9.109375" style="28"/>
  </cols>
  <sheetData>
    <row r="2" spans="2:11" s="113" customFormat="1" ht="18.75" customHeight="1">
      <c r="B2" s="261" t="s">
        <v>56</v>
      </c>
      <c r="C2" s="261"/>
      <c r="D2" s="30" t="s">
        <v>78</v>
      </c>
      <c r="E2" s="91" t="str">
        <f>+Market!C4</f>
        <v>Dec-24</v>
      </c>
      <c r="F2" s="92" t="s">
        <v>147</v>
      </c>
      <c r="G2" s="229" t="str">
        <f>+Market!D4</f>
        <v>Dec-23</v>
      </c>
      <c r="H2" s="92" t="s">
        <v>36</v>
      </c>
      <c r="I2" s="112"/>
      <c r="J2" s="92" t="s">
        <v>0</v>
      </c>
    </row>
    <row r="3" spans="2:11" ht="10.5" customHeight="1"/>
    <row r="4" spans="2:11" ht="15" customHeight="1">
      <c r="B4" s="114" t="s">
        <v>27</v>
      </c>
      <c r="C4" s="115" t="s">
        <v>70</v>
      </c>
      <c r="D4" s="116" t="s">
        <v>28</v>
      </c>
      <c r="E4" s="235">
        <v>1.53</v>
      </c>
      <c r="F4" s="236">
        <v>1.23</v>
      </c>
      <c r="G4" s="117" t="s">
        <v>134</v>
      </c>
      <c r="H4" s="237">
        <v>0.30000000000000004</v>
      </c>
      <c r="I4" s="126"/>
      <c r="J4" s="58">
        <v>0.24390000000000001</v>
      </c>
    </row>
    <row r="5" spans="2:11" ht="15" customHeight="1">
      <c r="C5" s="37" t="s">
        <v>71</v>
      </c>
      <c r="D5" s="118" t="s">
        <v>28</v>
      </c>
      <c r="E5" s="238">
        <v>1.48</v>
      </c>
      <c r="F5" s="239">
        <v>1.2</v>
      </c>
      <c r="G5" s="119" t="s">
        <v>134</v>
      </c>
      <c r="H5" s="126">
        <v>0.28000000000000003</v>
      </c>
      <c r="I5" s="126"/>
      <c r="J5" s="120">
        <v>0.23330000000000001</v>
      </c>
    </row>
    <row r="6" spans="2:11" ht="15" customHeight="1">
      <c r="B6" s="121"/>
      <c r="C6" s="32" t="s">
        <v>29</v>
      </c>
      <c r="D6" s="122" t="s">
        <v>26</v>
      </c>
      <c r="E6" s="240">
        <v>622968</v>
      </c>
      <c r="F6" s="241">
        <v>315561</v>
      </c>
      <c r="G6" s="123" t="s">
        <v>134</v>
      </c>
      <c r="H6" s="242">
        <v>307407</v>
      </c>
      <c r="I6" s="243"/>
      <c r="J6" s="50">
        <v>0.97419999999999995</v>
      </c>
      <c r="K6" s="124"/>
    </row>
    <row r="7" spans="2:11" ht="15" customHeight="1">
      <c r="B7" s="114" t="s">
        <v>30</v>
      </c>
      <c r="C7" s="115" t="s">
        <v>72</v>
      </c>
      <c r="D7" s="116" t="s">
        <v>28</v>
      </c>
      <c r="E7" s="235">
        <v>0.76</v>
      </c>
      <c r="F7" s="244">
        <v>0.97</v>
      </c>
      <c r="G7" s="117" t="s">
        <v>134</v>
      </c>
      <c r="H7" s="245">
        <v>-0.20999999999999996</v>
      </c>
      <c r="I7" s="126"/>
      <c r="J7" s="58">
        <v>-0.2165</v>
      </c>
    </row>
    <row r="8" spans="2:11" ht="15" customHeight="1">
      <c r="C8" s="37" t="s">
        <v>73</v>
      </c>
      <c r="D8" s="118" t="s">
        <v>31</v>
      </c>
      <c r="E8" s="246">
        <v>0.57110000000000005</v>
      </c>
      <c r="F8" s="247">
        <v>0.60040000000000004</v>
      </c>
      <c r="G8" s="119" t="s">
        <v>134</v>
      </c>
      <c r="H8" s="248">
        <v>-2.9299999999999993E-2</v>
      </c>
      <c r="I8" s="248"/>
      <c r="J8" s="120">
        <v>-4.8800000000000003E-2</v>
      </c>
    </row>
    <row r="9" spans="2:11" ht="15" customHeight="1">
      <c r="C9" s="37" t="s">
        <v>74</v>
      </c>
      <c r="D9" s="118" t="s">
        <v>31</v>
      </c>
      <c r="E9" s="246">
        <v>0.4289</v>
      </c>
      <c r="F9" s="247">
        <v>0.39960000000000001</v>
      </c>
      <c r="G9" s="119" t="s">
        <v>134</v>
      </c>
      <c r="H9" s="248">
        <v>2.9299999999999993E-2</v>
      </c>
      <c r="I9" s="248"/>
      <c r="J9" s="120">
        <v>7.3300000000000004E-2</v>
      </c>
    </row>
    <row r="10" spans="2:11" ht="15" customHeight="1">
      <c r="B10" s="121"/>
      <c r="C10" s="32" t="s">
        <v>75</v>
      </c>
      <c r="D10" s="122" t="s">
        <v>28</v>
      </c>
      <c r="E10" s="233">
        <v>11.79</v>
      </c>
      <c r="F10" s="250">
        <v>22.09</v>
      </c>
      <c r="G10" s="125"/>
      <c r="H10" s="234">
        <v>-10.3</v>
      </c>
      <c r="I10" s="126"/>
      <c r="J10" s="50">
        <v>-0.46629999999999999</v>
      </c>
    </row>
    <row r="11" spans="2:11" ht="15" customHeight="1">
      <c r="B11" s="114" t="s">
        <v>32</v>
      </c>
      <c r="C11" s="115" t="s">
        <v>33</v>
      </c>
      <c r="D11" s="116" t="s">
        <v>31</v>
      </c>
      <c r="E11" s="127">
        <v>0.21412876858132077</v>
      </c>
      <c r="F11" s="251">
        <v>0.19259254627118141</v>
      </c>
      <c r="G11" s="248"/>
      <c r="H11" s="128">
        <v>2.1536222310139352E-2</v>
      </c>
      <c r="I11" s="129"/>
      <c r="J11" s="58">
        <v>0.1118</v>
      </c>
    </row>
    <row r="12" spans="2:11" ht="15" customHeight="1">
      <c r="C12" s="37" t="s">
        <v>76</v>
      </c>
      <c r="D12" s="118" t="s">
        <v>31</v>
      </c>
      <c r="E12" s="130">
        <v>0.19372226114126323</v>
      </c>
      <c r="F12" s="251">
        <v>0.22909593060850733</v>
      </c>
      <c r="G12" s="248"/>
      <c r="H12" s="129">
        <v>-3.5373669467244101E-2</v>
      </c>
      <c r="I12" s="129"/>
      <c r="J12" s="120">
        <v>-0.15440000000000001</v>
      </c>
    </row>
    <row r="13" spans="2:11" ht="15" customHeight="1">
      <c r="B13" s="121"/>
      <c r="C13" s="32" t="s">
        <v>77</v>
      </c>
      <c r="D13" s="122" t="s">
        <v>31</v>
      </c>
      <c r="E13" s="131">
        <v>0.1065211075756682</v>
      </c>
      <c r="F13" s="250">
        <v>0.11427322596803462</v>
      </c>
      <c r="G13" s="249"/>
      <c r="H13" s="132">
        <v>-7.7521183923664194E-3</v>
      </c>
      <c r="I13" s="129"/>
      <c r="J13" s="50">
        <v>-6.7799999999999999E-2</v>
      </c>
    </row>
    <row r="14" spans="2:11" ht="7.5" customHeight="1">
      <c r="J14" s="133"/>
    </row>
    <row r="15" spans="2:11">
      <c r="B15" s="28" t="s">
        <v>63</v>
      </c>
    </row>
    <row r="16" spans="2:11">
      <c r="B16" s="28" t="s">
        <v>64</v>
      </c>
    </row>
    <row r="17" spans="2:10">
      <c r="B17" s="28" t="s">
        <v>65</v>
      </c>
    </row>
    <row r="18" spans="2:10">
      <c r="B18" s="28" t="s">
        <v>66</v>
      </c>
    </row>
    <row r="19" spans="2:10">
      <c r="B19" s="28" t="s">
        <v>67</v>
      </c>
    </row>
    <row r="20" spans="2:10">
      <c r="B20" s="28" t="s">
        <v>68</v>
      </c>
    </row>
    <row r="21" spans="2:10">
      <c r="B21" s="28" t="s">
        <v>142</v>
      </c>
    </row>
    <row r="22" spans="2:10">
      <c r="B22" s="28" t="s">
        <v>143</v>
      </c>
    </row>
    <row r="23" spans="2:10">
      <c r="B23" s="134" t="s">
        <v>69</v>
      </c>
      <c r="C23" s="134"/>
      <c r="D23" s="134"/>
      <c r="E23" s="134"/>
      <c r="F23" s="134"/>
      <c r="G23" s="134"/>
      <c r="H23" s="134"/>
      <c r="I23" s="134"/>
      <c r="J23" s="134"/>
    </row>
    <row r="24" spans="2:10" ht="12">
      <c r="B24" s="135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5EF"/>
    <pageSetUpPr fitToPage="1"/>
  </sheetPr>
  <dimension ref="B2:F9"/>
  <sheetViews>
    <sheetView showGridLines="0" zoomScale="90" zoomScaleNormal="90" workbookViewId="0">
      <selection activeCell="B3" sqref="B3"/>
    </sheetView>
  </sheetViews>
  <sheetFormatPr baseColWidth="10" defaultColWidth="11.44140625" defaultRowHeight="13.2"/>
  <cols>
    <col min="1" max="1" width="4.6640625" style="88" customWidth="1"/>
    <col min="2" max="2" width="43.109375" style="88" customWidth="1"/>
    <col min="3" max="3" width="13.109375" style="88" customWidth="1"/>
    <col min="4" max="4" width="12.88671875" style="88" customWidth="1"/>
    <col min="5" max="5" width="13.44140625" style="88" customWidth="1"/>
    <col min="6" max="6" width="12.44140625" style="88" customWidth="1"/>
    <col min="7" max="16384" width="11.44140625" style="88"/>
  </cols>
  <sheetData>
    <row r="2" spans="2:6">
      <c r="C2" s="136"/>
      <c r="D2" s="136"/>
      <c r="E2" s="137"/>
      <c r="F2" s="137"/>
    </row>
    <row r="3" spans="2:6" s="137" customFormat="1" ht="20.399999999999999">
      <c r="B3" s="30" t="s">
        <v>79</v>
      </c>
      <c r="C3" s="91" t="str">
        <f>+Market!C4</f>
        <v>Dec-24</v>
      </c>
      <c r="D3" s="92" t="str">
        <f>+Market!D4</f>
        <v>Dec-23</v>
      </c>
      <c r="E3" s="92" t="s">
        <v>80</v>
      </c>
      <c r="F3" s="93" t="s">
        <v>81</v>
      </c>
    </row>
    <row r="4" spans="2:6" s="137" customFormat="1" ht="8.25" customHeight="1">
      <c r="B4" s="96"/>
      <c r="C4" s="97"/>
      <c r="D4" s="98"/>
      <c r="E4" s="98"/>
      <c r="F4" s="99"/>
    </row>
    <row r="5" spans="2:6" s="137" customFormat="1">
      <c r="B5" s="32" t="s">
        <v>82</v>
      </c>
      <c r="C5" s="21">
        <v>1174155</v>
      </c>
      <c r="D5" s="49">
        <v>646799</v>
      </c>
      <c r="E5" s="49">
        <v>527356</v>
      </c>
      <c r="F5" s="50">
        <v>0.81533212017953027</v>
      </c>
    </row>
    <row r="6" spans="2:6" s="137" customFormat="1">
      <c r="B6" s="34" t="s">
        <v>83</v>
      </c>
      <c r="C6" s="35">
        <v>-328375</v>
      </c>
      <c r="D6" s="53">
        <v>-156185.94399999999</v>
      </c>
      <c r="E6" s="53">
        <v>-172189</v>
      </c>
      <c r="F6" s="54">
        <v>1.1020000000000001</v>
      </c>
    </row>
    <row r="7" spans="2:6" s="137" customFormat="1">
      <c r="B7" s="34" t="s">
        <v>84</v>
      </c>
      <c r="C7" s="35">
        <v>-793702</v>
      </c>
      <c r="D7" s="53">
        <v>-297678.74300000002</v>
      </c>
      <c r="E7" s="53">
        <v>-496023</v>
      </c>
      <c r="F7" s="54">
        <v>1.6659999999999999</v>
      </c>
    </row>
    <row r="8" spans="2:6" s="137" customFormat="1" ht="7.5" customHeight="1">
      <c r="B8" s="101"/>
      <c r="C8" s="102"/>
      <c r="D8" s="102"/>
      <c r="E8" s="103"/>
      <c r="F8" s="104"/>
    </row>
    <row r="9" spans="2:6" s="137" customFormat="1">
      <c r="B9" s="39" t="s">
        <v>85</v>
      </c>
      <c r="C9" s="40">
        <v>52078</v>
      </c>
      <c r="D9" s="62">
        <v>192934.31299999997</v>
      </c>
      <c r="E9" s="62">
        <v>-140856.31299999997</v>
      </c>
      <c r="F9" s="63">
        <v>-0.73007393454164882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5EF"/>
    <pageSetUpPr fitToPage="1"/>
  </sheetPr>
  <dimension ref="B3:H12"/>
  <sheetViews>
    <sheetView showGridLines="0" zoomScale="90" zoomScaleNormal="90" workbookViewId="0">
      <selection activeCell="B3" sqref="B3"/>
    </sheetView>
  </sheetViews>
  <sheetFormatPr baseColWidth="10" defaultColWidth="11.44140625" defaultRowHeight="13.2"/>
  <cols>
    <col min="1" max="1" width="5.44140625" style="88" customWidth="1"/>
    <col min="2" max="2" width="32" style="88" customWidth="1"/>
    <col min="3" max="4" width="12.88671875" style="88" customWidth="1"/>
    <col min="5" max="5" width="1.44140625" style="88" customWidth="1"/>
    <col min="6" max="16384" width="11.44140625" style="88"/>
  </cols>
  <sheetData>
    <row r="3" spans="2:8" s="28" customFormat="1" ht="27" customHeight="1">
      <c r="B3" s="138"/>
      <c r="C3" s="262" t="s">
        <v>93</v>
      </c>
      <c r="D3" s="263"/>
      <c r="E3" s="263"/>
      <c r="F3" s="263"/>
      <c r="G3" s="263"/>
    </row>
    <row r="4" spans="2:8" s="28" customFormat="1" ht="24.75" customHeight="1">
      <c r="B4" s="265" t="s">
        <v>96</v>
      </c>
      <c r="C4" s="264" t="s">
        <v>94</v>
      </c>
      <c r="D4" s="264"/>
      <c r="E4" s="139"/>
      <c r="F4" s="264" t="s">
        <v>95</v>
      </c>
      <c r="G4" s="264"/>
      <c r="H4" s="140"/>
    </row>
    <row r="5" spans="2:8" s="28" customFormat="1" ht="15" customHeight="1">
      <c r="B5" s="261"/>
      <c r="C5" s="9" t="str">
        <f>+Market!C4</f>
        <v>Dec-24</v>
      </c>
      <c r="D5" s="10" t="str">
        <f>+Market!D4</f>
        <v>Dec-23</v>
      </c>
      <c r="E5" s="139"/>
      <c r="F5" s="9" t="str">
        <f>+Market!C4</f>
        <v>Dec-24</v>
      </c>
      <c r="G5" s="10" t="str">
        <f>+Market!D4</f>
        <v>Dec-23</v>
      </c>
    </row>
    <row r="6" spans="2:8" s="28" customFormat="1" ht="8.25" customHeight="1">
      <c r="B6" s="96"/>
      <c r="C6" s="97"/>
      <c r="D6" s="98"/>
      <c r="E6" s="139"/>
      <c r="F6" s="97"/>
      <c r="G6" s="98"/>
    </row>
    <row r="7" spans="2:8" s="28" customFormat="1" ht="10.199999999999999">
      <c r="B7" s="32" t="s">
        <v>57</v>
      </c>
      <c r="C7" s="21">
        <v>156557</v>
      </c>
      <c r="D7" s="49">
        <v>176444</v>
      </c>
      <c r="E7" s="141"/>
      <c r="F7" s="21">
        <v>46671</v>
      </c>
      <c r="G7" s="49">
        <v>46305</v>
      </c>
    </row>
    <row r="8" spans="2:8" s="28" customFormat="1" ht="10.199999999999999">
      <c r="B8" s="34" t="s">
        <v>34</v>
      </c>
      <c r="C8" s="35">
        <v>4136</v>
      </c>
      <c r="D8" s="53">
        <v>705</v>
      </c>
      <c r="E8" s="141"/>
      <c r="F8" s="35">
        <v>6664</v>
      </c>
      <c r="G8" s="53">
        <v>6657</v>
      </c>
    </row>
    <row r="9" spans="2:8" s="28" customFormat="1" ht="11.25" hidden="1" customHeight="1">
      <c r="B9" s="34"/>
      <c r="C9" s="35">
        <v>0</v>
      </c>
      <c r="D9" s="53">
        <v>0</v>
      </c>
      <c r="E9" s="141"/>
      <c r="F9" s="35">
        <v>0</v>
      </c>
      <c r="G9" s="53">
        <v>0</v>
      </c>
    </row>
    <row r="10" spans="2:8" s="28" customFormat="1" ht="8.25" customHeight="1">
      <c r="B10" s="142"/>
      <c r="C10" s="143"/>
      <c r="D10" s="144"/>
      <c r="E10" s="141"/>
      <c r="F10" s="143"/>
      <c r="G10" s="144"/>
    </row>
    <row r="11" spans="2:8" s="28" customFormat="1" ht="10.199999999999999">
      <c r="B11" s="145" t="s">
        <v>97</v>
      </c>
      <c r="C11" s="146">
        <v>160693</v>
      </c>
      <c r="D11" s="147">
        <v>177149</v>
      </c>
      <c r="E11" s="148"/>
      <c r="F11" s="146">
        <v>53335</v>
      </c>
      <c r="G11" s="147">
        <v>52962</v>
      </c>
    </row>
    <row r="12" spans="2:8" s="28" customFormat="1" ht="17.25" customHeight="1">
      <c r="B12" s="43"/>
    </row>
  </sheetData>
  <mergeCells count="4">
    <mergeCell ref="C3:G3"/>
    <mergeCell ref="C4:D4"/>
    <mergeCell ref="F4:G4"/>
    <mergeCell ref="B4:B5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5EF"/>
    <pageSetUpPr fitToPage="1"/>
  </sheetPr>
  <dimension ref="B1:D6"/>
  <sheetViews>
    <sheetView showGridLines="0" zoomScale="90" zoomScaleNormal="90" workbookViewId="0">
      <selection activeCell="E18" sqref="E18"/>
    </sheetView>
  </sheetViews>
  <sheetFormatPr baseColWidth="10" defaultColWidth="11.44140625" defaultRowHeight="13.2"/>
  <cols>
    <col min="1" max="1" width="5.33203125" style="88" customWidth="1"/>
    <col min="2" max="2" width="28.5546875" style="88" customWidth="1"/>
    <col min="3" max="3" width="12.44140625" style="88" customWidth="1"/>
    <col min="4" max="4" width="13.33203125" style="88" customWidth="1"/>
    <col min="5" max="16384" width="11.44140625" style="88"/>
  </cols>
  <sheetData>
    <row r="1" spans="2:4" ht="12.75" customHeight="1"/>
    <row r="3" spans="2:4" s="43" customFormat="1" ht="30" customHeight="1">
      <c r="B3" s="8" t="s">
        <v>59</v>
      </c>
      <c r="C3" s="9" t="s">
        <v>156</v>
      </c>
      <c r="D3" s="10" t="s">
        <v>148</v>
      </c>
    </row>
    <row r="4" spans="2:4" s="43" customFormat="1" ht="6" customHeight="1">
      <c r="B4" s="15"/>
      <c r="C4" s="215"/>
      <c r="D4" s="16"/>
    </row>
    <row r="5" spans="2:4" s="43" customFormat="1" ht="10.199999999999999">
      <c r="B5" s="20" t="s">
        <v>38</v>
      </c>
      <c r="C5" s="149">
        <v>1</v>
      </c>
      <c r="D5" s="150">
        <v>1</v>
      </c>
    </row>
    <row r="6" spans="2:4" s="43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5EF"/>
    <pageSetUpPr fitToPage="1"/>
  </sheetPr>
  <dimension ref="A2:F40"/>
  <sheetViews>
    <sheetView showGridLines="0" zoomScaleNormal="100" workbookViewId="0">
      <selection activeCell="A2" sqref="A2:A3"/>
    </sheetView>
  </sheetViews>
  <sheetFormatPr baseColWidth="10" defaultColWidth="11.44140625" defaultRowHeight="10.199999999999999"/>
  <cols>
    <col min="1" max="1" width="34.6640625" style="151" customWidth="1"/>
    <col min="2" max="5" width="13.109375" style="151" customWidth="1"/>
    <col min="6" max="6" width="11.33203125" style="151" customWidth="1"/>
    <col min="7" max="16384" width="11.44140625" style="151"/>
  </cols>
  <sheetData>
    <row r="2" spans="1:6" ht="20.25" customHeight="1">
      <c r="A2" s="271" t="s">
        <v>98</v>
      </c>
      <c r="B2" s="273" t="str">
        <f>+Market!C4</f>
        <v>Dec-24</v>
      </c>
      <c r="C2" s="266" t="str">
        <f>+Market!D4</f>
        <v>Dec-23</v>
      </c>
      <c r="D2" s="266" t="s">
        <v>80</v>
      </c>
      <c r="E2" s="268" t="s">
        <v>81</v>
      </c>
    </row>
    <row r="3" spans="1:6" ht="20.25" customHeight="1">
      <c r="A3" s="272"/>
      <c r="B3" s="274"/>
      <c r="C3" s="267"/>
      <c r="D3" s="267"/>
      <c r="E3" s="269"/>
    </row>
    <row r="4" spans="1:6" ht="18" customHeight="1">
      <c r="A4" s="152" t="s">
        <v>44</v>
      </c>
      <c r="B4" s="153">
        <v>18313.227349000001</v>
      </c>
      <c r="C4" s="154">
        <v>18110.087755</v>
      </c>
      <c r="D4" s="154">
        <f t="shared" ref="D4:D18" si="0">+B4-C4</f>
        <v>203.13959400000022</v>
      </c>
      <c r="E4" s="155">
        <f t="shared" ref="E4:E18" si="1">+B4/C4-1</f>
        <v>1.1216930406309888E-2</v>
      </c>
    </row>
    <row r="5" spans="1:6">
      <c r="A5" s="32" t="s">
        <v>45</v>
      </c>
      <c r="B5" s="156">
        <v>13270.700784000001</v>
      </c>
      <c r="C5" s="157">
        <v>11780.072998</v>
      </c>
      <c r="D5" s="157">
        <f t="shared" si="0"/>
        <v>1490.6277860000009</v>
      </c>
      <c r="E5" s="158">
        <f t="shared" si="1"/>
        <v>0.12653807716243159</v>
      </c>
    </row>
    <row r="6" spans="1:6">
      <c r="A6" s="34" t="s">
        <v>55</v>
      </c>
      <c r="B6" s="159">
        <v>4900.2575610000004</v>
      </c>
      <c r="C6" s="160">
        <v>6198.4304910000001</v>
      </c>
      <c r="D6" s="160">
        <f t="shared" si="0"/>
        <v>-1298.1729299999997</v>
      </c>
      <c r="E6" s="161">
        <f t="shared" si="1"/>
        <v>-0.20943574859553904</v>
      </c>
    </row>
    <row r="7" spans="1:6">
      <c r="A7" s="115" t="s">
        <v>62</v>
      </c>
      <c r="B7" s="162">
        <v>142.269004</v>
      </c>
      <c r="C7" s="163">
        <v>131.58426600000001</v>
      </c>
      <c r="D7" s="163">
        <f t="shared" si="0"/>
        <v>10.684737999999982</v>
      </c>
      <c r="E7" s="164">
        <f t="shared" si="1"/>
        <v>8.1200726536712065E-2</v>
      </c>
    </row>
    <row r="8" spans="1:6" ht="16.5" customHeight="1">
      <c r="A8" s="165" t="s">
        <v>46</v>
      </c>
      <c r="B8" s="166">
        <v>16910.007412999999</v>
      </c>
      <c r="C8" s="154">
        <v>14249.892716000002</v>
      </c>
      <c r="D8" s="154">
        <f t="shared" si="0"/>
        <v>2660.1146969999972</v>
      </c>
      <c r="E8" s="167">
        <f t="shared" si="1"/>
        <v>0.18667612100778697</v>
      </c>
      <c r="F8" s="168"/>
    </row>
    <row r="9" spans="1:6">
      <c r="A9" s="32" t="s">
        <v>47</v>
      </c>
      <c r="B9" s="156">
        <v>500</v>
      </c>
      <c r="C9" s="157">
        <v>500</v>
      </c>
      <c r="D9" s="157">
        <f t="shared" si="0"/>
        <v>0</v>
      </c>
      <c r="E9" s="158">
        <f t="shared" si="1"/>
        <v>0</v>
      </c>
    </row>
    <row r="10" spans="1:6">
      <c r="A10" s="34" t="s">
        <v>48</v>
      </c>
      <c r="B10" s="159">
        <v>11513.451097000001</v>
      </c>
      <c r="C10" s="160">
        <v>9904.8077979999998</v>
      </c>
      <c r="D10" s="160">
        <f t="shared" si="0"/>
        <v>1608.6432990000012</v>
      </c>
      <c r="E10" s="161">
        <f t="shared" si="1"/>
        <v>0.16241034978233726</v>
      </c>
      <c r="F10" s="168"/>
    </row>
    <row r="11" spans="1:6">
      <c r="A11" s="34" t="s">
        <v>136</v>
      </c>
      <c r="B11" s="159">
        <v>5396.5563159999992</v>
      </c>
      <c r="C11" s="160">
        <v>4345.0849180000014</v>
      </c>
      <c r="D11" s="160">
        <f t="shared" si="0"/>
        <v>1051.4713979999979</v>
      </c>
      <c r="E11" s="161">
        <f t="shared" si="1"/>
        <v>0.2419909893231682</v>
      </c>
    </row>
    <row r="12" spans="1:6" ht="16.5" hidden="1" customHeight="1">
      <c r="A12" s="169" t="s">
        <v>49</v>
      </c>
      <c r="B12" s="170">
        <v>0</v>
      </c>
      <c r="C12" s="171">
        <v>0</v>
      </c>
      <c r="D12" s="171">
        <f t="shared" si="0"/>
        <v>0</v>
      </c>
      <c r="E12" s="172" t="e">
        <f t="shared" si="1"/>
        <v>#DIV/0!</v>
      </c>
    </row>
    <row r="13" spans="1:6" ht="16.5" customHeight="1">
      <c r="A13" s="165" t="s">
        <v>50</v>
      </c>
      <c r="B13" s="166">
        <v>35223.232161</v>
      </c>
      <c r="C13" s="154">
        <v>32359.980471000003</v>
      </c>
      <c r="D13" s="154">
        <f t="shared" si="0"/>
        <v>2863.2516899999973</v>
      </c>
      <c r="E13" s="167">
        <f t="shared" si="1"/>
        <v>8.8481255190062669E-2</v>
      </c>
    </row>
    <row r="14" spans="1:6">
      <c r="A14" s="32" t="s">
        <v>139</v>
      </c>
      <c r="B14" s="156">
        <v>13341.17643</v>
      </c>
      <c r="C14" s="157">
        <v>11364.083117</v>
      </c>
      <c r="D14" s="157">
        <f t="shared" si="0"/>
        <v>1977.0933129999994</v>
      </c>
      <c r="E14" s="158">
        <f t="shared" si="1"/>
        <v>0.17397737174610972</v>
      </c>
    </row>
    <row r="15" spans="1:6">
      <c r="A15" s="34" t="s">
        <v>140</v>
      </c>
      <c r="B15" s="159">
        <v>19497.093863999999</v>
      </c>
      <c r="C15" s="160">
        <v>19020.912636000001</v>
      </c>
      <c r="D15" s="160">
        <f t="shared" si="0"/>
        <v>476.18122799999765</v>
      </c>
      <c r="E15" s="161">
        <f t="shared" si="1"/>
        <v>2.5034615168714414E-2</v>
      </c>
    </row>
    <row r="16" spans="1:6">
      <c r="A16" s="34" t="s">
        <v>137</v>
      </c>
      <c r="B16" s="159">
        <v>2384.961867</v>
      </c>
      <c r="C16" s="160">
        <v>1974.9847180000002</v>
      </c>
      <c r="D16" s="160">
        <f t="shared" si="0"/>
        <v>409.97714899999983</v>
      </c>
      <c r="E16" s="161">
        <f t="shared" si="1"/>
        <v>0.20758497281698962</v>
      </c>
    </row>
    <row r="17" spans="1:6">
      <c r="A17" s="115" t="s">
        <v>138</v>
      </c>
      <c r="B17" s="162">
        <v>500</v>
      </c>
      <c r="C17" s="163">
        <v>500</v>
      </c>
      <c r="D17" s="163">
        <f t="shared" si="0"/>
        <v>0</v>
      </c>
      <c r="E17" s="164">
        <f t="shared" si="1"/>
        <v>0</v>
      </c>
    </row>
    <row r="18" spans="1:6" ht="13.5" customHeight="1">
      <c r="A18" s="165" t="s">
        <v>51</v>
      </c>
      <c r="B18" s="166">
        <v>80090.531894155269</v>
      </c>
      <c r="C18" s="154">
        <v>77952.70350621322</v>
      </c>
      <c r="D18" s="154">
        <f t="shared" si="0"/>
        <v>2137.8283879420487</v>
      </c>
      <c r="E18" s="167">
        <f t="shared" si="1"/>
        <v>2.7424685633534951E-2</v>
      </c>
    </row>
    <row r="19" spans="1:6" ht="14.25" customHeight="1">
      <c r="A19" s="173" t="s">
        <v>52</v>
      </c>
      <c r="B19" s="174">
        <v>0.43979271117277308</v>
      </c>
      <c r="C19" s="175">
        <v>0.41512326084265633</v>
      </c>
      <c r="D19" s="176">
        <f>+B19-C19</f>
        <v>2.4669450330116749E-2</v>
      </c>
      <c r="E19" s="176">
        <f>+B19/C19-1</f>
        <v>5.9426808028151479E-2</v>
      </c>
    </row>
    <row r="20" spans="1:6" s="51" customFormat="1" ht="11.25" customHeight="1">
      <c r="A20" s="270"/>
      <c r="B20" s="270"/>
      <c r="C20" s="177"/>
      <c r="D20" s="177"/>
      <c r="E20" s="177"/>
      <c r="F20" s="178"/>
    </row>
    <row r="21" spans="1:6" s="51" customFormat="1" ht="11.25" customHeight="1">
      <c r="A21" s="177"/>
      <c r="B21" s="177"/>
      <c r="C21" s="177"/>
      <c r="D21" s="177"/>
      <c r="E21" s="177"/>
      <c r="F21" s="178"/>
    </row>
    <row r="22" spans="1:6" ht="23.25" customHeight="1">
      <c r="A22" s="271" t="s">
        <v>99</v>
      </c>
      <c r="B22" s="273" t="str">
        <f>+Market!G4</f>
        <v>Q4 2024</v>
      </c>
      <c r="C22" s="266" t="str">
        <f>+Market!H4</f>
        <v>Q4 2023</v>
      </c>
      <c r="D22" s="266" t="s">
        <v>80</v>
      </c>
      <c r="E22" s="268" t="s">
        <v>81</v>
      </c>
    </row>
    <row r="23" spans="1:6" ht="20.25" customHeight="1">
      <c r="A23" s="272"/>
      <c r="B23" s="274"/>
      <c r="C23" s="267"/>
      <c r="D23" s="267"/>
      <c r="E23" s="269"/>
    </row>
    <row r="24" spans="1:6" ht="16.5" customHeight="1">
      <c r="A24" s="152" t="s">
        <v>44</v>
      </c>
      <c r="B24" s="153">
        <v>4568.6441439999999</v>
      </c>
      <c r="C24" s="154">
        <v>4880.5384670000003</v>
      </c>
      <c r="D24" s="154">
        <f t="shared" ref="D24:D38" si="2">+B24-C24</f>
        <v>-311.89432300000044</v>
      </c>
      <c r="E24" s="155">
        <f t="shared" ref="E24:E38" si="3">+B24/C24-1</f>
        <v>-6.390571964730718E-2</v>
      </c>
    </row>
    <row r="25" spans="1:6">
      <c r="A25" s="32" t="s">
        <v>45</v>
      </c>
      <c r="B25" s="156">
        <v>3892.7228329999998</v>
      </c>
      <c r="C25" s="157">
        <v>3975.5800749999999</v>
      </c>
      <c r="D25" s="157">
        <f t="shared" si="2"/>
        <v>-82.857242000000042</v>
      </c>
      <c r="E25" s="158">
        <f t="shared" si="3"/>
        <v>-2.0841547758285284E-2</v>
      </c>
    </row>
    <row r="26" spans="1:6">
      <c r="A26" s="34" t="s">
        <v>55</v>
      </c>
      <c r="B26" s="159">
        <v>638.7002279999997</v>
      </c>
      <c r="C26" s="160">
        <v>864.1290310000004</v>
      </c>
      <c r="D26" s="160">
        <f t="shared" si="2"/>
        <v>-225.4288030000007</v>
      </c>
      <c r="E26" s="161">
        <f t="shared" si="3"/>
        <v>-0.26087400713655762</v>
      </c>
    </row>
    <row r="27" spans="1:6">
      <c r="A27" s="115" t="s">
        <v>62</v>
      </c>
      <c r="B27" s="162">
        <v>37.221082999999993</v>
      </c>
      <c r="C27" s="163">
        <v>40.82936100000002</v>
      </c>
      <c r="D27" s="163">
        <f t="shared" si="2"/>
        <v>-3.608278000000027</v>
      </c>
      <c r="E27" s="164">
        <f t="shared" si="3"/>
        <v>-8.8374589061044229E-2</v>
      </c>
    </row>
    <row r="28" spans="1:6" ht="16.5" customHeight="1">
      <c r="A28" s="165" t="s">
        <v>46</v>
      </c>
      <c r="B28" s="166">
        <v>4292.4192269999985</v>
      </c>
      <c r="C28" s="154">
        <v>3650.3962210000027</v>
      </c>
      <c r="D28" s="154">
        <f t="shared" si="2"/>
        <v>642.0230059999958</v>
      </c>
      <c r="E28" s="167">
        <f t="shared" si="3"/>
        <v>0.17587762180624811</v>
      </c>
    </row>
    <row r="29" spans="1:6">
      <c r="A29" s="32" t="s">
        <v>47</v>
      </c>
      <c r="B29" s="156">
        <v>120.67455899999999</v>
      </c>
      <c r="C29" s="157">
        <v>120.67455899999999</v>
      </c>
      <c r="D29" s="157">
        <f t="shared" si="2"/>
        <v>0</v>
      </c>
      <c r="E29" s="158">
        <f t="shared" si="3"/>
        <v>0</v>
      </c>
    </row>
    <row r="30" spans="1:6">
      <c r="A30" s="34" t="s">
        <v>48</v>
      </c>
      <c r="B30" s="159">
        <v>3268.7112650000017</v>
      </c>
      <c r="C30" s="160">
        <v>2821.4335730000003</v>
      </c>
      <c r="D30" s="160">
        <f t="shared" si="2"/>
        <v>447.27769200000148</v>
      </c>
      <c r="E30" s="161">
        <f t="shared" si="3"/>
        <v>0.15852852120293437</v>
      </c>
    </row>
    <row r="31" spans="1:6">
      <c r="A31" s="34" t="s">
        <v>136</v>
      </c>
      <c r="B31" s="159">
        <v>1023.7079619999986</v>
      </c>
      <c r="C31" s="160">
        <v>828.96264800000245</v>
      </c>
      <c r="D31" s="160">
        <f t="shared" si="2"/>
        <v>194.74531399999614</v>
      </c>
      <c r="E31" s="161">
        <f t="shared" si="3"/>
        <v>0.23492652469909059</v>
      </c>
    </row>
    <row r="32" spans="1:6" ht="11.25" hidden="1" customHeight="1">
      <c r="A32" s="169" t="s">
        <v>49</v>
      </c>
      <c r="B32" s="170">
        <v>0</v>
      </c>
      <c r="C32" s="171">
        <v>0</v>
      </c>
      <c r="D32" s="171">
        <f t="shared" si="2"/>
        <v>0</v>
      </c>
      <c r="E32" s="172" t="e">
        <f t="shared" si="3"/>
        <v>#DIV/0!</v>
      </c>
    </row>
    <row r="33" spans="1:5" ht="15.75" customHeight="1">
      <c r="A33" s="165" t="s">
        <v>50</v>
      </c>
      <c r="B33" s="166">
        <v>8860.9249240000026</v>
      </c>
      <c r="C33" s="154">
        <v>8530.9346880000012</v>
      </c>
      <c r="D33" s="154">
        <f t="shared" si="2"/>
        <v>329.99023600000146</v>
      </c>
      <c r="E33" s="167">
        <f t="shared" si="3"/>
        <v>3.8681603841626E-2</v>
      </c>
    </row>
    <row r="34" spans="1:5">
      <c r="A34" s="32" t="s">
        <v>139</v>
      </c>
      <c r="B34" s="156">
        <v>3040.2674929999994</v>
      </c>
      <c r="C34" s="157">
        <v>2717.0832969999992</v>
      </c>
      <c r="D34" s="157">
        <f t="shared" si="2"/>
        <v>323.18419600000016</v>
      </c>
      <c r="E34" s="158">
        <f t="shared" si="3"/>
        <v>0.11894526618187817</v>
      </c>
    </row>
    <row r="35" spans="1:5">
      <c r="A35" s="34" t="s">
        <v>140</v>
      </c>
      <c r="B35" s="159">
        <v>4923.6346229999999</v>
      </c>
      <c r="C35" s="160">
        <v>4811.5250090000027</v>
      </c>
      <c r="D35" s="160">
        <f t="shared" si="2"/>
        <v>112.10961399999724</v>
      </c>
      <c r="E35" s="161">
        <f t="shared" si="3"/>
        <v>2.3300224729227326E-2</v>
      </c>
    </row>
    <row r="36" spans="1:5">
      <c r="A36" s="34" t="s">
        <v>137</v>
      </c>
      <c r="B36" s="159">
        <v>897.02280799999994</v>
      </c>
      <c r="C36" s="160">
        <v>1002.3263820000002</v>
      </c>
      <c r="D36" s="160">
        <f t="shared" si="2"/>
        <v>-105.30357400000025</v>
      </c>
      <c r="E36" s="161">
        <f t="shared" si="3"/>
        <v>-0.10505916624670886</v>
      </c>
    </row>
    <row r="37" spans="1:5">
      <c r="A37" s="115" t="s">
        <v>138</v>
      </c>
      <c r="B37" s="162">
        <v>120.67455899999999</v>
      </c>
      <c r="C37" s="163">
        <v>120.67455899999999</v>
      </c>
      <c r="D37" s="163">
        <f t="shared" si="2"/>
        <v>0</v>
      </c>
      <c r="E37" s="164">
        <f t="shared" si="3"/>
        <v>0</v>
      </c>
    </row>
    <row r="38" spans="1:5" ht="13.5" customHeight="1">
      <c r="A38" s="165" t="s">
        <v>51</v>
      </c>
      <c r="B38" s="166">
        <v>19719.81462692246</v>
      </c>
      <c r="C38" s="154">
        <v>19557.368814442736</v>
      </c>
      <c r="D38" s="154">
        <f t="shared" si="2"/>
        <v>162.44581247972383</v>
      </c>
      <c r="E38" s="167">
        <f t="shared" si="3"/>
        <v>8.3061179661223505E-3</v>
      </c>
    </row>
    <row r="39" spans="1:5" ht="15" customHeight="1">
      <c r="A39" s="173" t="s">
        <v>52</v>
      </c>
      <c r="B39" s="174">
        <v>0.4493411876145445</v>
      </c>
      <c r="C39" s="175">
        <v>0.43620053233848471</v>
      </c>
      <c r="D39" s="176">
        <f>+B39-C39</f>
        <v>1.3140655276059787E-2</v>
      </c>
      <c r="E39" s="176">
        <f>+B39/C39-1</f>
        <v>3.0125261896431832E-2</v>
      </c>
    </row>
    <row r="40" spans="1:5">
      <c r="A40" s="179"/>
      <c r="B40" s="179"/>
      <c r="C40" s="179"/>
      <c r="D40" s="179"/>
      <c r="E40" s="179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5EF"/>
    <pageSetUpPr fitToPage="1"/>
  </sheetPr>
  <dimension ref="A2:G25"/>
  <sheetViews>
    <sheetView showGridLines="0" zoomScaleNormal="100" workbookViewId="0">
      <selection activeCell="A2" sqref="A2:A3"/>
    </sheetView>
  </sheetViews>
  <sheetFormatPr baseColWidth="10" defaultColWidth="11.44140625" defaultRowHeight="10.199999999999999"/>
  <cols>
    <col min="1" max="1" width="34.6640625" style="151" customWidth="1"/>
    <col min="2" max="3" width="12.5546875" style="151" customWidth="1"/>
    <col min="4" max="4" width="11.33203125" style="151" customWidth="1"/>
    <col min="5" max="16384" width="11.44140625" style="151"/>
  </cols>
  <sheetData>
    <row r="2" spans="1:7" ht="27.75" customHeight="1">
      <c r="A2" s="271" t="s">
        <v>145</v>
      </c>
      <c r="B2" s="275" t="str">
        <f>+'Energy Sales'!C4</f>
        <v>Dec-24</v>
      </c>
      <c r="C2" s="266" t="str">
        <f>+'Energy Sales'!D4</f>
        <v>Dec-23</v>
      </c>
      <c r="D2" s="266" t="s">
        <v>80</v>
      </c>
      <c r="E2" s="268" t="s">
        <v>81</v>
      </c>
    </row>
    <row r="3" spans="1:7" ht="27.75" customHeight="1">
      <c r="A3" s="277"/>
      <c r="B3" s="276"/>
      <c r="C3" s="267"/>
      <c r="D3" s="267"/>
      <c r="E3" s="269"/>
    </row>
    <row r="4" spans="1:7" ht="18" customHeight="1">
      <c r="A4" s="152" t="s">
        <v>44</v>
      </c>
      <c r="B4" s="153">
        <v>18313.227349000001</v>
      </c>
      <c r="C4" s="180">
        <v>18110.087755</v>
      </c>
      <c r="D4" s="180">
        <f t="shared" ref="D4:D12" si="0">+B4-C4</f>
        <v>203.13959400000022</v>
      </c>
      <c r="E4" s="181">
        <f>+B4/C4-1</f>
        <v>1.1216930406309888E-2</v>
      </c>
    </row>
    <row r="5" spans="1:7">
      <c r="A5" s="32" t="s">
        <v>45</v>
      </c>
      <c r="B5" s="156">
        <v>13270.700784000001</v>
      </c>
      <c r="C5" s="157">
        <v>11780.072998</v>
      </c>
      <c r="D5" s="157">
        <f t="shared" si="0"/>
        <v>1490.6277860000009</v>
      </c>
      <c r="E5" s="158">
        <f>+B5/C5-1</f>
        <v>0.12653807716243159</v>
      </c>
    </row>
    <row r="6" spans="1:7">
      <c r="A6" s="34" t="s">
        <v>124</v>
      </c>
      <c r="B6" s="159">
        <v>0</v>
      </c>
      <c r="C6" s="160">
        <v>0</v>
      </c>
      <c r="D6" s="160">
        <f t="shared" si="0"/>
        <v>0</v>
      </c>
      <c r="E6" s="161" t="s">
        <v>134</v>
      </c>
    </row>
    <row r="7" spans="1:7">
      <c r="A7" s="34" t="s">
        <v>125</v>
      </c>
      <c r="B7" s="159">
        <v>4900.2575610000004</v>
      </c>
      <c r="C7" s="160">
        <v>6198.4304910000001</v>
      </c>
      <c r="D7" s="160">
        <f t="shared" si="0"/>
        <v>-1298.1729299999997</v>
      </c>
      <c r="E7" s="161">
        <f>+B7/C7-1</f>
        <v>-0.20943574859553904</v>
      </c>
    </row>
    <row r="8" spans="1:7" hidden="1">
      <c r="A8" s="34" t="s">
        <v>126</v>
      </c>
      <c r="B8" s="159"/>
      <c r="C8" s="160"/>
      <c r="D8" s="160">
        <f t="shared" si="0"/>
        <v>0</v>
      </c>
      <c r="E8" s="161" t="s">
        <v>134</v>
      </c>
    </row>
    <row r="9" spans="1:7">
      <c r="A9" s="34" t="s">
        <v>127</v>
      </c>
      <c r="B9" s="159">
        <v>142.269004</v>
      </c>
      <c r="C9" s="160">
        <v>131.58426600000001</v>
      </c>
      <c r="D9" s="160">
        <f t="shared" si="0"/>
        <v>10.684737999999982</v>
      </c>
      <c r="E9" s="161">
        <f>+B9/C9-1</f>
        <v>8.1200726536712065E-2</v>
      </c>
    </row>
    <row r="10" spans="1:7" hidden="1">
      <c r="A10" s="115" t="s">
        <v>128</v>
      </c>
      <c r="B10" s="162"/>
      <c r="C10" s="163"/>
      <c r="D10" s="163">
        <f t="shared" si="0"/>
        <v>0</v>
      </c>
      <c r="E10" s="164" t="s">
        <v>134</v>
      </c>
    </row>
    <row r="11" spans="1:7" ht="13.5" customHeight="1">
      <c r="A11" s="165" t="s">
        <v>129</v>
      </c>
      <c r="B11" s="154">
        <v>85532.885283000011</v>
      </c>
      <c r="C11" s="154">
        <v>83643.004130000016</v>
      </c>
      <c r="D11" s="154">
        <f t="shared" si="0"/>
        <v>1889.8811529999948</v>
      </c>
      <c r="E11" s="167">
        <f>+B11/C11-1</f>
        <v>2.2594611141210308E-2</v>
      </c>
    </row>
    <row r="12" spans="1:7" ht="14.25" customHeight="1">
      <c r="A12" s="173" t="s">
        <v>130</v>
      </c>
      <c r="B12" s="175">
        <v>0.21410744286723862</v>
      </c>
      <c r="C12" s="175">
        <v>0.21651646713756068</v>
      </c>
      <c r="D12" s="176">
        <f t="shared" si="0"/>
        <v>-2.4090242703220521E-3</v>
      </c>
      <c r="E12" s="176">
        <f>+B12/C12-1</f>
        <v>-1.1126286615380176E-2</v>
      </c>
      <c r="G12" s="182"/>
    </row>
    <row r="13" spans="1:7" s="51" customFormat="1" ht="11.25" customHeight="1">
      <c r="A13" s="270"/>
      <c r="B13" s="270"/>
      <c r="C13" s="177"/>
      <c r="D13" s="178"/>
    </row>
    <row r="14" spans="1:7" s="51" customFormat="1" ht="11.25" customHeight="1">
      <c r="A14" s="177"/>
      <c r="B14" s="177"/>
      <c r="C14" s="177"/>
      <c r="D14" s="178"/>
    </row>
    <row r="15" spans="1:7" ht="23.25" customHeight="1">
      <c r="A15" s="271" t="s">
        <v>131</v>
      </c>
      <c r="B15" s="275" t="str">
        <f>+'Energy Sales'!H4</f>
        <v>Q4 2024</v>
      </c>
      <c r="C15" s="266" t="str">
        <f>+'Energy Sales'!I4</f>
        <v>Q4 2023</v>
      </c>
      <c r="D15" s="266" t="s">
        <v>80</v>
      </c>
      <c r="E15" s="268" t="s">
        <v>81</v>
      </c>
    </row>
    <row r="16" spans="1:7" ht="20.25" customHeight="1">
      <c r="A16" s="277"/>
      <c r="B16" s="276"/>
      <c r="C16" s="267"/>
      <c r="D16" s="267"/>
      <c r="E16" s="269"/>
    </row>
    <row r="17" spans="1:5" ht="16.5" customHeight="1">
      <c r="A17" s="152" t="s">
        <v>44</v>
      </c>
      <c r="B17" s="153">
        <v>4568.6441439999999</v>
      </c>
      <c r="C17" s="180">
        <v>4880.5384670000003</v>
      </c>
      <c r="D17" s="180">
        <f t="shared" ref="D17:D25" si="1">+B17-C17</f>
        <v>-311.89432300000044</v>
      </c>
      <c r="E17" s="181">
        <f>+B17/C17-1</f>
        <v>-6.390571964730718E-2</v>
      </c>
    </row>
    <row r="18" spans="1:5">
      <c r="A18" s="32" t="s">
        <v>45</v>
      </c>
      <c r="B18" s="156">
        <v>3892.7228329999998</v>
      </c>
      <c r="C18" s="157">
        <v>3975.5800749999999</v>
      </c>
      <c r="D18" s="157">
        <f t="shared" si="1"/>
        <v>-82.857242000000042</v>
      </c>
      <c r="E18" s="158">
        <f>+B18/C18-1</f>
        <v>-2.0841547758285284E-2</v>
      </c>
    </row>
    <row r="19" spans="1:5">
      <c r="A19" s="34" t="s">
        <v>124</v>
      </c>
      <c r="B19" s="159">
        <v>0</v>
      </c>
      <c r="C19" s="160">
        <v>0</v>
      </c>
      <c r="D19" s="160">
        <f t="shared" si="1"/>
        <v>0</v>
      </c>
      <c r="E19" s="161" t="e">
        <f>+B19/C19-1</f>
        <v>#DIV/0!</v>
      </c>
    </row>
    <row r="20" spans="1:5">
      <c r="A20" s="34" t="s">
        <v>125</v>
      </c>
      <c r="B20" s="159">
        <v>638.7002279999997</v>
      </c>
      <c r="C20" s="160">
        <v>864.1290310000004</v>
      </c>
      <c r="D20" s="160">
        <f t="shared" si="1"/>
        <v>-225.4288030000007</v>
      </c>
      <c r="E20" s="161">
        <f>+B20/C20-1</f>
        <v>-0.26087400713655762</v>
      </c>
    </row>
    <row r="21" spans="1:5" hidden="1">
      <c r="A21" s="34" t="s">
        <v>126</v>
      </c>
      <c r="B21" s="159"/>
      <c r="C21" s="160"/>
      <c r="D21" s="160">
        <f t="shared" si="1"/>
        <v>0</v>
      </c>
      <c r="E21" s="161" t="s">
        <v>134</v>
      </c>
    </row>
    <row r="22" spans="1:5">
      <c r="A22" s="34" t="s">
        <v>127</v>
      </c>
      <c r="B22" s="159">
        <v>37.221082999999993</v>
      </c>
      <c r="C22" s="160">
        <v>40.82936100000002</v>
      </c>
      <c r="D22" s="160">
        <f t="shared" si="1"/>
        <v>-3.608278000000027</v>
      </c>
      <c r="E22" s="161">
        <f>+B22/C22-1</f>
        <v>-8.8374589061044229E-2</v>
      </c>
    </row>
    <row r="23" spans="1:5" hidden="1">
      <c r="A23" s="115" t="s">
        <v>128</v>
      </c>
      <c r="B23" s="162"/>
      <c r="C23" s="163"/>
      <c r="D23" s="163">
        <f t="shared" si="1"/>
        <v>0</v>
      </c>
      <c r="E23" s="164" t="s">
        <v>134</v>
      </c>
    </row>
    <row r="24" spans="1:5" ht="13.5" customHeight="1">
      <c r="A24" s="165" t="s">
        <v>129</v>
      </c>
      <c r="B24" s="154">
        <v>21144.631453027454</v>
      </c>
      <c r="C24" s="154">
        <v>20898.993000000017</v>
      </c>
      <c r="D24" s="154">
        <f t="shared" si="1"/>
        <v>245.63845302743721</v>
      </c>
      <c r="E24" s="167">
        <f>+B24/C24-1</f>
        <v>1.1753602339951819E-2</v>
      </c>
    </row>
    <row r="25" spans="1:5" ht="15" customHeight="1">
      <c r="A25" s="173" t="s">
        <v>130</v>
      </c>
      <c r="B25" s="175">
        <v>0.21606638801670242</v>
      </c>
      <c r="C25" s="175">
        <v>0.23352983883003342</v>
      </c>
      <c r="D25" s="176">
        <f t="shared" si="1"/>
        <v>-1.7463450813331005E-2</v>
      </c>
      <c r="E25" s="176">
        <f>+B25/C25-1</f>
        <v>-7.4780383101455294E-2</v>
      </c>
    </row>
  </sheetData>
  <mergeCells count="11">
    <mergeCell ref="D15:D16"/>
    <mergeCell ref="E15:E16"/>
    <mergeCell ref="A15:A16"/>
    <mergeCell ref="B15:B16"/>
    <mergeCell ref="C15:C16"/>
    <mergeCell ref="A13:B13"/>
    <mergeCell ref="B2:B3"/>
    <mergeCell ref="D2:D3"/>
    <mergeCell ref="E2:E3"/>
    <mergeCell ref="A2:A3"/>
    <mergeCell ref="C2:C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8DA28F9-B861-431B-917F-7E7FADE270D5}">
  <ds:schemaRefs>
    <ds:schemaRef ds:uri="http://purl.org/dc/terms/"/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2</vt:i4>
      </vt:variant>
    </vt:vector>
  </HeadingPairs>
  <TitlesOfParts>
    <vt:vector size="15" baseType="lpstr">
      <vt:lpstr>Index</vt:lpstr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Index!Área_de_impresión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2025-02-26T20:49:51Z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2024-04-28T18:06:12Z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572d762e-0f2d-4a27-81ff-8357be927fcc</vt:lpwstr>
  </property>
  <property fmtid="{D5CDD505-2E9C-101B-9397-08002B2CF9AE}" pid="9" name="MSIP_Label_797ad33d-ed35-43c0-b526-22bc83c17deb_ContentBits">
    <vt:lpwstr>1</vt:lpwstr>
  </property>
</Properties>
</file>