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C G S jun 2024\C G S\Analisis Razonado - Press Release\2Q2024\Enel Gx\"/>
    </mc:Choice>
  </mc:AlternateContent>
  <xr:revisionPtr revIDLastSave="0" documentId="13_ncr:1_{026CB67E-CC8B-4DD6-9612-970085C6161A}" xr6:coauthVersionLast="47" xr6:coauthVersionMax="47" xr10:uidLastSave="{00000000-0000-0000-0000-000000000000}"/>
  <bookViews>
    <workbookView xWindow="-108" yWindow="-108" windowWidth="23256" windowHeight="12456" tabRatio="901" xr2:uid="{00000000-000D-0000-FFFF-FFFF00000000}"/>
  </bookViews>
  <sheets>
    <sheet name="Index" sheetId="22" r:id="rId1"/>
    <sheet name="Market" sheetId="14" r:id="rId2"/>
    <sheet name="Income Statement" sheetId="16" r:id="rId3"/>
    <sheet name="Operating Income" sheetId="17" r:id="rId4"/>
    <sheet name="Energy Sales" sheetId="18" r:id="rId5"/>
    <sheet name="Non Operating Income" sheetId="15" r:id="rId6"/>
    <sheet name="Balance Sheet" sheetId="8" r:id="rId7"/>
    <sheet name="Ratios" sheetId="7" r:id="rId8"/>
    <sheet name="Cash Flow" sheetId="6" r:id="rId9"/>
    <sheet name="Fixed Assets" sheetId="5" r:id="rId10"/>
    <sheet name="Int. Rate" sheetId="9" r:id="rId11"/>
    <sheet name="Physical Data GX" sheetId="13" r:id="rId12"/>
    <sheet name="GX by Tech" sheetId="20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0">Index!$A$1:$O$47</definedName>
    <definedName name="_xlnm.Print_Area" localSheetId="1">Market!$A$1:$N$12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7" l="1"/>
  <c r="E12" i="20" l="1"/>
  <c r="D12" i="20"/>
  <c r="E11" i="20"/>
  <c r="D11" i="20"/>
  <c r="D10" i="20"/>
  <c r="E9" i="20"/>
  <c r="D9" i="20"/>
  <c r="D8" i="20"/>
  <c r="E7" i="20"/>
  <c r="D7" i="20"/>
  <c r="D6" i="20"/>
  <c r="E5" i="20"/>
  <c r="D5" i="20"/>
  <c r="E4" i="20"/>
  <c r="D4" i="20"/>
  <c r="E19" i="13"/>
  <c r="D19" i="13"/>
  <c r="E18" i="13"/>
  <c r="D18" i="13"/>
  <c r="E17" i="13"/>
  <c r="D17" i="13"/>
  <c r="E16" i="13"/>
  <c r="D16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E8" i="13"/>
  <c r="D8" i="13"/>
  <c r="E7" i="13"/>
  <c r="D7" i="13"/>
  <c r="E6" i="13"/>
  <c r="D6" i="13"/>
  <c r="E5" i="13"/>
  <c r="D5" i="13"/>
  <c r="E4" i="13"/>
  <c r="D4" i="13"/>
  <c r="E25" i="20" l="1"/>
  <c r="D25" i="20"/>
  <c r="E24" i="20"/>
  <c r="D24" i="20"/>
  <c r="D23" i="20"/>
  <c r="E22" i="20"/>
  <c r="D22" i="20"/>
  <c r="D21" i="20"/>
  <c r="E20" i="20"/>
  <c r="D20" i="20"/>
  <c r="E19" i="20"/>
  <c r="D19" i="20"/>
  <c r="E18" i="20"/>
  <c r="D18" i="20"/>
  <c r="E17" i="20"/>
  <c r="D17" i="20"/>
  <c r="E39" i="13"/>
  <c r="D39" i="13"/>
  <c r="E38" i="13"/>
  <c r="D38" i="13"/>
  <c r="E37" i="13"/>
  <c r="D37" i="13"/>
  <c r="E36" i="13"/>
  <c r="D36" i="13"/>
  <c r="E35" i="13"/>
  <c r="D35" i="13"/>
  <c r="E34" i="13"/>
  <c r="D34" i="13"/>
  <c r="E33" i="13"/>
  <c r="D33" i="13"/>
  <c r="E32" i="13"/>
  <c r="D32" i="13"/>
  <c r="E31" i="13"/>
  <c r="D31" i="13"/>
  <c r="E30" i="13"/>
  <c r="D30" i="13"/>
  <c r="E29" i="13"/>
  <c r="D29" i="13"/>
  <c r="E28" i="13"/>
  <c r="D28" i="13"/>
  <c r="E27" i="13"/>
  <c r="D27" i="13"/>
  <c r="E26" i="13"/>
  <c r="D26" i="13"/>
  <c r="E25" i="13"/>
  <c r="D25" i="13"/>
  <c r="E24" i="13"/>
  <c r="D24" i="13"/>
  <c r="L4" i="14" l="1"/>
  <c r="K4" i="14"/>
  <c r="C22" i="13"/>
  <c r="B22" i="13"/>
  <c r="C2" i="13"/>
  <c r="B2" i="13"/>
  <c r="G5" i="5"/>
  <c r="F5" i="5"/>
  <c r="D5" i="5"/>
  <c r="C5" i="5"/>
  <c r="D3" i="6"/>
  <c r="C3" i="6"/>
  <c r="E2" i="7"/>
  <c r="C11" i="8"/>
  <c r="C3" i="8"/>
  <c r="I3" i="15"/>
  <c r="H3" i="15"/>
  <c r="D3" i="15"/>
  <c r="C3" i="15"/>
  <c r="I4" i="18"/>
  <c r="C15" i="20" s="1"/>
  <c r="H4" i="18"/>
  <c r="B15" i="20" s="1"/>
  <c r="D4" i="18"/>
  <c r="C2" i="20" s="1"/>
  <c r="C4" i="18"/>
  <c r="B2" i="20" s="1"/>
  <c r="I3" i="16"/>
  <c r="F13" i="17" s="1"/>
  <c r="H3" i="16"/>
  <c r="C13" i="17" s="1"/>
  <c r="D3" i="16"/>
  <c r="F3" i="17" s="1"/>
  <c r="C3" i="16"/>
  <c r="C3" i="17" s="1"/>
</calcChain>
</file>

<file path=xl/sharedStrings.xml><?xml version="1.0" encoding="utf-8"?>
<sst xmlns="http://schemas.openxmlformats.org/spreadsheetml/2006/main" count="283" uniqueCount="159">
  <si>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</si>
  <si>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</si>
  <si>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</si>
  <si>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</si>
  <si>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</si>
  <si>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</si>
  <si>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</si>
  <si>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</si>
  <si>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</si>
  <si>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</si>
  <si>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</si>
  <si>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</si>
  <si>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</si>
  <si>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</si>
  <si>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</si>
  <si>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</si>
  <si>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</si>
  <si>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</si>
  <si>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</si>
  <si>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</si>
  <si>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</si>
  <si>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</si>
  <si>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</si>
  <si>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</si>
  <si>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</si>
  <si>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</si>
  <si>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Million Ch$</t>
  </si>
  <si>
    <t>Liquidity</t>
  </si>
  <si>
    <t>Times</t>
  </si>
  <si>
    <t>Working capital</t>
  </si>
  <si>
    <t>Leverage</t>
  </si>
  <si>
    <t>%</t>
  </si>
  <si>
    <t>Profitability</t>
  </si>
  <si>
    <t>Op. income / Op. Revenues</t>
  </si>
  <si>
    <t>Pehuenche</t>
  </si>
  <si>
    <t>Current Assets</t>
  </si>
  <si>
    <t>Chg</t>
  </si>
  <si>
    <t>Current Liabilities</t>
  </si>
  <si>
    <t>Fixed Interest Rate</t>
  </si>
  <si>
    <t>Total energy sales</t>
  </si>
  <si>
    <t>Sales at spot market</t>
  </si>
  <si>
    <t>Operating
Costs</t>
  </si>
  <si>
    <t>Sales to regulated customers</t>
  </si>
  <si>
    <t>Sales to unregulated customers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</si>
  <si>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</si>
  <si>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</si>
  <si>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</si>
  <si>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</si>
  <si>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</si>
  <si>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</si>
  <si>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</si>
  <si>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</si>
  <si>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</si>
  <si>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</si>
  <si>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</si>
  <si>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</si>
  <si>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RATIO</t>
  </si>
  <si>
    <t>Enel Generación Chile</t>
  </si>
  <si>
    <t>Shareholders of the parent company</t>
  </si>
  <si>
    <t xml:space="preserve">  INTEREST RATE  (%)</t>
  </si>
  <si>
    <t>Total  Consolidated</t>
  </si>
  <si>
    <t>Enel Generación Chile S.A.</t>
  </si>
  <si>
    <t xml:space="preserve">    Other generation</t>
  </si>
  <si>
    <t>(1) Current Assets / Current Liabilities</t>
  </si>
  <si>
    <t>(2) Current Assets net of Inventories and prepayments</t>
  </si>
  <si>
    <t>(3) Total Liabilities / Total Equity</t>
  </si>
  <si>
    <t>(4) Current Liabilities / Total Liabilities</t>
  </si>
  <si>
    <t xml:space="preserve">(5) Non Current Liabilities / Total Liabilities </t>
  </si>
  <si>
    <t>(6) EBITDA/ Net Financial Costs</t>
  </si>
  <si>
    <t>(8) Total Net Income of the period for LTM / Average of total assets at the beginning  and at the end of the period</t>
  </si>
  <si>
    <t>Liquidity (1)</t>
  </si>
  <si>
    <t>Acid-test (2)</t>
  </si>
  <si>
    <t>Leverage (3)</t>
  </si>
  <si>
    <t>Short-term debt (4)</t>
  </si>
  <si>
    <t>Long-term debt (5)</t>
  </si>
  <si>
    <t>Financial expenses coverage (6)</t>
  </si>
  <si>
    <t>ROE   (7)</t>
  </si>
  <si>
    <t>ROA  (8)</t>
  </si>
  <si>
    <t>UNIT</t>
  </si>
  <si>
    <t>NET CASH FLOW
(Figures in million Ch$)</t>
  </si>
  <si>
    <t>Change</t>
  </si>
  <si>
    <t>% Change</t>
  </si>
  <si>
    <t>From Operating Activities</t>
  </si>
  <si>
    <t>From Investing Activities</t>
  </si>
  <si>
    <t>From Financing Activities</t>
  </si>
  <si>
    <t>Total Net Cash Flow</t>
  </si>
  <si>
    <t>ASSETS 
(Figures in million Ch$)</t>
  </si>
  <si>
    <t>Non Current Assets</t>
  </si>
  <si>
    <t>Total Assets</t>
  </si>
  <si>
    <t>LIABILITIES AND EQUITY
(Figures in million Ch$)</t>
  </si>
  <si>
    <t>Non Current Liabilities</t>
  </si>
  <si>
    <t>Total Equity</t>
  </si>
  <si>
    <t>Total Liabilities and Equity</t>
  </si>
  <si>
    <t>INFORMATION FOR ASSETS AND EQUIPMENTS 
(Figures in million Ch$)</t>
  </si>
  <si>
    <t>Payments for Additions of Fixed Assets</t>
  </si>
  <si>
    <t>Depreciation</t>
  </si>
  <si>
    <t>COMPANY</t>
  </si>
  <si>
    <t xml:space="preserve">Total Consolidated </t>
  </si>
  <si>
    <t>ENEL GENERACIÓN CHILE  
Cumulative Figures
(in GWh)</t>
  </si>
  <si>
    <t>ENEL GENERACIÓN CHILE  
Quarterly Figures
(in GWh)</t>
  </si>
  <si>
    <t>NET INCOME OF THE PERIOD</t>
  </si>
  <si>
    <t>Attributable to Shareholders of the parent company</t>
  </si>
  <si>
    <t>Attributable to Non-controlling interest</t>
  </si>
  <si>
    <t>Energy Sales (GWh)</t>
  </si>
  <si>
    <t>Market share</t>
  </si>
  <si>
    <t xml:space="preserve">Cumulative </t>
  </si>
  <si>
    <t>Quarterly</t>
  </si>
  <si>
    <t>(%)</t>
  </si>
  <si>
    <t>Markets in which participates</t>
  </si>
  <si>
    <t>Sistema Eléctrico Nacional (SEN)</t>
  </si>
  <si>
    <t>Quarterly Figures</t>
  </si>
  <si>
    <t>CONSOLIDATED INCOME STATEMENT
(Million Ch$)</t>
  </si>
  <si>
    <t>Other variable procurement and service cost</t>
  </si>
  <si>
    <t>GROSS OPERATING INCOME  (EBITDA)</t>
  </si>
  <si>
    <t>Depreciation and amortization</t>
  </si>
  <si>
    <t>OPERATING INCOME  (EBIT)</t>
  </si>
  <si>
    <t>Impairment loss (Reversal)</t>
  </si>
  <si>
    <t>Impairment loss (Reversal) for applying IFRS 9</t>
  </si>
  <si>
    <t>Earning per share  (Ch$ /share)  (*)</t>
  </si>
  <si>
    <t>Quarterly Figures
(Figures in million Ch$)</t>
  </si>
  <si>
    <t>Al 30 de junio</t>
  </si>
  <si>
    <t>Variación</t>
  </si>
  <si>
    <t>Cumulative Figures
(Figures in million Ch$)</t>
  </si>
  <si>
    <t>Cumulative Figures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</si>
  <si>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</si>
  <si>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</si>
  <si>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</si>
  <si>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</si>
  <si>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</si>
  <si>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</si>
  <si>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</si>
  <si>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GENERATION  BY TYPE OF TECHNOLOGY
Quarterly Figures
(in GWh)</t>
  </si>
  <si>
    <t>Net Income from other investments</t>
  </si>
  <si>
    <t>Net Income from sale of assets</t>
  </si>
  <si>
    <t>-</t>
  </si>
  <si>
    <t xml:space="preserve">ENEL GENERACIÓN CHILE  </t>
  </si>
  <si>
    <t xml:space="preserve">    Purchases at spot market</t>
  </si>
  <si>
    <t xml:space="preserve">    Sales at spot market</t>
  </si>
  <si>
    <t xml:space="preserve">    Sales to related companies/generators</t>
  </si>
  <si>
    <t xml:space="preserve">    Sales to regulated customers</t>
  </si>
  <si>
    <t xml:space="preserve">    Sales to unregulated customers</t>
  </si>
  <si>
    <t>NON-OPERATING INCOME
(Figures in million Ch$)</t>
  </si>
  <si>
    <t xml:space="preserve">(7) Net income of the period attributable to the owners of the parent company for LTM / Average of equity attributable </t>
  </si>
  <si>
    <t xml:space="preserve">to the owners of the parent company at the beginning and at the end of the period </t>
  </si>
  <si>
    <t>ENERGY SALES
(Figures in million Ch$)</t>
  </si>
  <si>
    <t>ENEL GENERACIÓN CHILE  
GENERATION BY TYPE OF TECHNOLOGY
Cumulative Figures
(in GWh)</t>
  </si>
  <si>
    <t>Financial expenses</t>
  </si>
  <si>
    <t>Dec-23</t>
  </si>
  <si>
    <t>December 31, 2023</t>
  </si>
  <si>
    <t xml:space="preserve">FINANCIAL RESULT </t>
  </si>
  <si>
    <t>FINANCIAL RESULT</t>
  </si>
  <si>
    <t>Jun-24</t>
  </si>
  <si>
    <t>Jun-23</t>
  </si>
  <si>
    <t>Q2 2024</t>
  </si>
  <si>
    <t>Q2 2023</t>
  </si>
  <si>
    <t xml:space="preserve">(*) As of June 30, 2024 and June 30, 2023 the average number of paid and subscribed shares was 8,201,754,580. </t>
  </si>
  <si>
    <t>June 30,
2024</t>
  </si>
  <si>
    <t>n/a</t>
  </si>
  <si>
    <t>Attributable to the Shareholders of parent company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</si>
</sst>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5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_-* #,##0\ _€_-;\-* #,##0\ _€_-;_-* &quot;-&quot;\ _€_-;_-@_-"/>
    <numFmt numFmtId="166" formatCode="_-* #,##0.00\ _€_-;\-* #,##0.00\ _€_-;_-* &quot;-&quot;??\ _€_-;_-@_-"/>
    <numFmt numFmtId="167" formatCode="#,##0\ ;\(#,##0\);&quot;-       &quot;"/>
    <numFmt numFmtId="168" formatCode="#,##0_);[Black]\(#,##0\);&quot;-       &quot;"/>
    <numFmt numFmtId="169" formatCode="0%_);\(0%\)"/>
    <numFmt numFmtId="170" formatCode="_-* #,##0_-;\-* #,##0_-;_-* &quot;-&quot;??_-;_-@_-"/>
    <numFmt numFmtId="171" formatCode="#,##0.00_);[Black]\(#,##0.00\);&quot;-       &quot;"/>
    <numFmt numFmtId="172" formatCode="0.0%"/>
    <numFmt numFmtId="173" formatCode="0.0%_);\(0.0%\)"/>
    <numFmt numFmtId="174" formatCode="#,##0.00_);\(#,##0.00\);&quot;  -  &quot;"/>
    <numFmt numFmtId="175" formatCode="0.0%;\(0.0%\)"/>
    <numFmt numFmtId="176" formatCode="#,##0.00\ ;\(#,##0.00\);&quot;-       &quot;"/>
    <numFmt numFmtId="177" formatCode="_(* #,##0.0_);_(* \(#,##0.0\);_(* &quot;-&quot;??_);_(@_)"/>
    <numFmt numFmtId="178" formatCode="0.0000%"/>
    <numFmt numFmtId="179" formatCode="_(#,##0_);\(#,##0\)"/>
    <numFmt numFmtId="180" formatCode="#,##0;\(#,##0\)"/>
    <numFmt numFmtId="181" formatCode="#,##0;\(#,##0\);\-"/>
    <numFmt numFmtId="182" formatCode="\ #,##0;\(#,##0\);\-"/>
    <numFmt numFmtId="183" formatCode="_-* #,##0.00_-;\-* #,##0.00_-;_-* &quot;-&quot;_-;_-@_-"/>
    <numFmt numFmtId="184" formatCode="0.000"/>
    <numFmt numFmtId="185" formatCode="_(#,##0.00_);\(#,##0.00\)"/>
    <numFmt numFmtId="186" formatCode="#,##0.00;\(#,##0.00\)"/>
  </numFmts>
  <fonts count="2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sz val="10"/>
      <name val="Arial Narrow"/>
      <family val="2"/>
    </font>
    <font>
      <sz val="11"/>
      <color indexed="8"/>
      <name val="Calibri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11"/>
      <color theme="1"/>
      <name val="Calibri"/>
      <family val="2"/>
      <scheme val="minor"/>
    </font>
    <font>
      <sz val="8"/>
      <name val="Roobert ENEL"/>
      <family val="3"/>
    </font>
    <font>
      <b/>
      <sz val="8"/>
      <color theme="1"/>
      <name val="Roobert ENEL"/>
      <family val="3"/>
    </font>
    <font>
      <b/>
      <sz val="8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10"/>
      <color theme="1"/>
      <name val="Roobert ENEL"/>
      <family val="3"/>
    </font>
    <font>
      <sz val="8"/>
      <color rgb="FFFF0000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i/>
      <sz val="8"/>
      <color theme="1"/>
      <name val="Roobert ENEL"/>
      <family val="3"/>
    </font>
    <font>
      <sz val="10"/>
      <name val="Roobert ENEL"/>
      <family val="3"/>
    </font>
    <font>
      <sz val="9"/>
      <color theme="1"/>
      <name val="Roobert ENEL"/>
      <family val="3"/>
    </font>
    <font>
      <sz val="8"/>
      <name val="Roobert ENEL Light"/>
      <family val="3"/>
    </font>
  </fonts>
  <fills count="7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5A0F"/>
        <bgColor indexed="64"/>
      </patternFill>
    </fill>
    <fill>
      <patternFill patternType="solid">
        <fgColor rgb="FFFFF5EF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/>
      <bottom style="thin">
        <color rgb="FFFF6600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/>
      <diagonal/>
    </border>
    <border>
      <left/>
      <right/>
      <top style="thin">
        <color rgb="FFFF5A0F"/>
      </top>
      <bottom/>
      <diagonal/>
    </border>
  </borders>
  <cellStyleXfs count="38">
    <xf numFmtId="0" fontId="0" fillId="0" borderId="0"/>
    <xf numFmtId="0" fontId="8" fillId="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9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78">
    <xf numFmtId="0" fontId="0" fillId="0" borderId="0" xfId="0"/>
    <xf numFmtId="0" fontId="12" fillId="4" borderId="0" xfId="26" applyFont="1" applyFill="1"/>
    <xf numFmtId="0" fontId="12" fillId="4" borderId="0" xfId="26" applyFont="1" applyFill="1" applyAlignment="1">
      <alignment vertical="center"/>
    </xf>
    <xf numFmtId="0" fontId="14" fillId="4" borderId="0" xfId="26" applyFont="1" applyFill="1"/>
    <xf numFmtId="0" fontId="14" fillId="4" borderId="0" xfId="26" applyFont="1" applyFill="1" applyAlignment="1">
      <alignment horizontal="center"/>
    </xf>
    <xf numFmtId="0" fontId="13" fillId="0" borderId="0" xfId="0" applyFont="1" applyAlignment="1">
      <alignment vertical="center" wrapText="1"/>
    </xf>
    <xf numFmtId="0" fontId="14" fillId="4" borderId="0" xfId="21" applyFont="1" applyFill="1" applyAlignment="1">
      <alignment horizontal="center" vertical="center"/>
    </xf>
    <xf numFmtId="170" fontId="12" fillId="4" borderId="0" xfId="5" applyNumberFormat="1" applyFont="1" applyFill="1"/>
    <xf numFmtId="0" fontId="14" fillId="4" borderId="7" xfId="0" applyFont="1" applyFill="1" applyBorder="1" applyAlignment="1">
      <alignment vertical="center" wrapText="1"/>
    </xf>
    <xf numFmtId="17" fontId="15" fillId="5" borderId="7" xfId="0" applyNumberFormat="1" applyFont="1" applyFill="1" applyBorder="1" applyAlignment="1">
      <alignment horizontal="center" vertical="center" wrapText="1"/>
    </xf>
    <xf numFmtId="17" fontId="14" fillId="4" borderId="7" xfId="0" applyNumberFormat="1" applyFont="1" applyFill="1" applyBorder="1" applyAlignment="1">
      <alignment horizontal="center" vertical="center" wrapText="1"/>
    </xf>
    <xf numFmtId="17" fontId="14" fillId="4" borderId="0" xfId="21" applyNumberFormat="1" applyFont="1" applyFill="1" applyAlignment="1">
      <alignment horizontal="center" vertical="center"/>
    </xf>
    <xf numFmtId="14" fontId="15" fillId="5" borderId="9" xfId="0" applyNumberFormat="1" applyFont="1" applyFill="1" applyBorder="1" applyAlignment="1">
      <alignment horizontal="center" vertical="center" wrapText="1"/>
    </xf>
    <xf numFmtId="14" fontId="14" fillId="4" borderId="7" xfId="0" applyNumberFormat="1" applyFont="1" applyFill="1" applyBorder="1" applyAlignment="1">
      <alignment horizontal="center" vertical="center" wrapText="1"/>
    </xf>
    <xf numFmtId="0" fontId="12" fillId="4" borderId="0" xfId="26" applyFont="1" applyFill="1" applyAlignment="1">
      <alignment horizontal="center" vertical="center"/>
    </xf>
    <xf numFmtId="0" fontId="13" fillId="0" borderId="8" xfId="0" applyFont="1" applyBorder="1" applyAlignment="1">
      <alignment horizontal="justify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4" borderId="0" xfId="0" applyFont="1" applyFill="1" applyAlignment="1">
      <alignment vertical="center" wrapText="1"/>
    </xf>
    <xf numFmtId="0" fontId="16" fillId="0" borderId="8" xfId="0" applyFont="1" applyBorder="1"/>
    <xf numFmtId="0" fontId="12" fillId="4" borderId="0" xfId="26" quotePrefix="1" applyFont="1" applyFill="1" applyAlignment="1">
      <alignment horizontal="left"/>
    </xf>
    <xf numFmtId="0" fontId="12" fillId="3" borderId="3" xfId="0" applyFont="1" applyFill="1" applyBorder="1" applyAlignment="1">
      <alignment vertical="center" wrapText="1"/>
    </xf>
    <xf numFmtId="168" fontId="12" fillId="6" borderId="3" xfId="7" applyNumberFormat="1" applyFont="1" applyFill="1" applyBorder="1" applyAlignment="1">
      <alignment vertical="center"/>
    </xf>
    <xf numFmtId="168" fontId="12" fillId="4" borderId="3" xfId="7" applyNumberFormat="1" applyFont="1" applyFill="1" applyBorder="1" applyAlignment="1">
      <alignment vertical="center"/>
    </xf>
    <xf numFmtId="175" fontId="12" fillId="4" borderId="3" xfId="29" applyNumberFormat="1" applyFont="1" applyFill="1" applyBorder="1" applyAlignment="1">
      <alignment vertical="center"/>
    </xf>
    <xf numFmtId="167" fontId="12" fillId="4" borderId="0" xfId="0" applyNumberFormat="1" applyFont="1" applyFill="1" applyAlignment="1">
      <alignment horizontal="right" vertical="center"/>
    </xf>
    <xf numFmtId="172" fontId="12" fillId="6" borderId="3" xfId="29" applyNumberFormat="1" applyFont="1" applyFill="1" applyBorder="1" applyAlignment="1">
      <alignment vertical="center"/>
    </xf>
    <xf numFmtId="0" fontId="17" fillId="0" borderId="0" xfId="0" applyFont="1"/>
    <xf numFmtId="0" fontId="18" fillId="4" borderId="0" xfId="26" applyFont="1" applyFill="1"/>
    <xf numFmtId="0" fontId="12" fillId="4" borderId="0" xfId="21" applyFont="1" applyFill="1"/>
    <xf numFmtId="0" fontId="18" fillId="4" borderId="0" xfId="21" applyFont="1" applyFill="1"/>
    <xf numFmtId="0" fontId="14" fillId="4" borderId="7" xfId="0" applyFont="1" applyFill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 wrapText="1"/>
    </xf>
    <xf numFmtId="0" fontId="12" fillId="4" borderId="3" xfId="21" applyFont="1" applyFill="1" applyBorder="1" applyAlignment="1">
      <alignment vertical="center"/>
    </xf>
    <xf numFmtId="182" fontId="12" fillId="4" borderId="3" xfId="5" applyNumberFormat="1" applyFont="1" applyFill="1" applyBorder="1" applyAlignment="1">
      <alignment horizontal="right" vertical="center"/>
    </xf>
    <xf numFmtId="0" fontId="12" fillId="4" borderId="1" xfId="21" applyFont="1" applyFill="1" applyBorder="1" applyAlignment="1">
      <alignment vertical="center"/>
    </xf>
    <xf numFmtId="168" fontId="12" fillId="6" borderId="1" xfId="7" applyNumberFormat="1" applyFont="1" applyFill="1" applyBorder="1" applyAlignment="1">
      <alignment vertical="center"/>
    </xf>
    <xf numFmtId="182" fontId="12" fillId="4" borderId="1" xfId="5" applyNumberFormat="1" applyFont="1" applyFill="1" applyBorder="1" applyAlignment="1">
      <alignment horizontal="right" vertical="center"/>
    </xf>
    <xf numFmtId="0" fontId="12" fillId="4" borderId="0" xfId="21" applyFont="1" applyFill="1" applyAlignment="1">
      <alignment vertical="center"/>
    </xf>
    <xf numFmtId="182" fontId="12" fillId="4" borderId="0" xfId="5" applyNumberFormat="1" applyFont="1" applyFill="1" applyBorder="1" applyAlignment="1">
      <alignment horizontal="right" vertical="center"/>
    </xf>
    <xf numFmtId="0" fontId="14" fillId="4" borderId="8" xfId="21" applyFont="1" applyFill="1" applyBorder="1" applyAlignment="1">
      <alignment vertical="center"/>
    </xf>
    <xf numFmtId="168" fontId="14" fillId="6" borderId="8" xfId="7" applyNumberFormat="1" applyFont="1" applyFill="1" applyBorder="1" applyAlignment="1">
      <alignment vertical="center"/>
    </xf>
    <xf numFmtId="182" fontId="14" fillId="4" borderId="8" xfId="5" applyNumberFormat="1" applyFont="1" applyFill="1" applyBorder="1" applyAlignment="1">
      <alignment horizontal="right" vertical="center"/>
    </xf>
    <xf numFmtId="182" fontId="12" fillId="4" borderId="0" xfId="21" applyNumberFormat="1" applyFont="1" applyFill="1"/>
    <xf numFmtId="0" fontId="12" fillId="0" borderId="0" xfId="0" applyFont="1"/>
    <xf numFmtId="17" fontId="18" fillId="4" borderId="0" xfId="21" applyNumberFormat="1" applyFont="1" applyFill="1"/>
    <xf numFmtId="0" fontId="12" fillId="0" borderId="0" xfId="18" applyFont="1"/>
    <xf numFmtId="0" fontId="12" fillId="4" borderId="8" xfId="21" applyFont="1" applyFill="1" applyBorder="1"/>
    <xf numFmtId="0" fontId="14" fillId="4" borderId="8" xfId="21" applyFont="1" applyFill="1" applyBorder="1" applyAlignment="1">
      <alignment horizontal="center"/>
    </xf>
    <xf numFmtId="0" fontId="12" fillId="4" borderId="3" xfId="24" applyFont="1" applyFill="1" applyBorder="1" applyAlignment="1">
      <alignment horizontal="left" vertical="center" indent="1"/>
    </xf>
    <xf numFmtId="167" fontId="12" fillId="4" borderId="3" xfId="24" applyNumberFormat="1" applyFont="1" applyFill="1" applyBorder="1" applyAlignment="1">
      <alignment horizontal="right" vertical="center"/>
    </xf>
    <xf numFmtId="173" fontId="12" fillId="4" borderId="3" xfId="33" applyNumberFormat="1" applyFont="1" applyFill="1" applyBorder="1" applyAlignment="1">
      <alignment horizontal="right" vertical="center"/>
    </xf>
    <xf numFmtId="0" fontId="16" fillId="4" borderId="0" xfId="0" applyFont="1" applyFill="1"/>
    <xf numFmtId="0" fontId="12" fillId="4" borderId="13" xfId="24" applyFont="1" applyFill="1" applyBorder="1" applyAlignment="1">
      <alignment horizontal="left" vertical="center" indent="1"/>
    </xf>
    <xf numFmtId="167" fontId="12" fillId="4" borderId="1" xfId="24" applyNumberFormat="1" applyFont="1" applyFill="1" applyBorder="1" applyAlignment="1">
      <alignment horizontal="right" vertical="center"/>
    </xf>
    <xf numFmtId="173" fontId="12" fillId="4" borderId="1" xfId="33" applyNumberFormat="1" applyFont="1" applyFill="1" applyBorder="1" applyAlignment="1">
      <alignment horizontal="right" vertical="center"/>
    </xf>
    <xf numFmtId="0" fontId="12" fillId="4" borderId="14" xfId="24" applyFont="1" applyFill="1" applyBorder="1" applyAlignment="1">
      <alignment horizontal="left" vertical="center" indent="1"/>
    </xf>
    <xf numFmtId="168" fontId="12" fillId="6" borderId="10" xfId="7" applyNumberFormat="1" applyFont="1" applyFill="1" applyBorder="1" applyAlignment="1">
      <alignment vertical="center"/>
    </xf>
    <xf numFmtId="167" fontId="12" fillId="4" borderId="10" xfId="24" applyNumberFormat="1" applyFont="1" applyFill="1" applyBorder="1" applyAlignment="1">
      <alignment horizontal="right" vertical="center"/>
    </xf>
    <xf numFmtId="173" fontId="12" fillId="4" borderId="2" xfId="33" applyNumberFormat="1" applyFont="1" applyFill="1" applyBorder="1" applyAlignment="1">
      <alignment horizontal="right" vertical="center"/>
    </xf>
    <xf numFmtId="0" fontId="12" fillId="4" borderId="7" xfId="24" applyFont="1" applyFill="1" applyBorder="1" applyAlignment="1">
      <alignment horizontal="left" vertical="center" indent="1"/>
    </xf>
    <xf numFmtId="173" fontId="12" fillId="4" borderId="10" xfId="33" applyNumberFormat="1" applyFont="1" applyFill="1" applyBorder="1" applyAlignment="1">
      <alignment horizontal="right" vertical="center"/>
    </xf>
    <xf numFmtId="0" fontId="14" fillId="4" borderId="8" xfId="24" applyFont="1" applyFill="1" applyBorder="1" applyAlignment="1">
      <alignment horizontal="left" vertical="center" indent="1"/>
    </xf>
    <xf numFmtId="167" fontId="14" fillId="4" borderId="8" xfId="24" applyNumberFormat="1" applyFont="1" applyFill="1" applyBorder="1" applyAlignment="1">
      <alignment horizontal="right" vertical="center"/>
    </xf>
    <xf numFmtId="173" fontId="14" fillId="4" borderId="8" xfId="33" applyNumberFormat="1" applyFont="1" applyFill="1" applyBorder="1" applyAlignment="1">
      <alignment horizontal="right" vertical="center"/>
    </xf>
    <xf numFmtId="0" fontId="13" fillId="4" borderId="0" xfId="0" applyFont="1" applyFill="1"/>
    <xf numFmtId="0" fontId="14" fillId="4" borderId="0" xfId="21" applyFont="1" applyFill="1"/>
    <xf numFmtId="0" fontId="14" fillId="4" borderId="4" xfId="21" applyFont="1" applyFill="1" applyBorder="1"/>
    <xf numFmtId="181" fontId="14" fillId="4" borderId="4" xfId="21" applyNumberFormat="1" applyFont="1" applyFill="1" applyBorder="1" applyAlignment="1">
      <alignment horizontal="right" vertical="center"/>
    </xf>
    <xf numFmtId="173" fontId="14" fillId="4" borderId="4" xfId="33" applyNumberFormat="1" applyFont="1" applyFill="1" applyBorder="1" applyAlignment="1">
      <alignment horizontal="right" vertical="center"/>
    </xf>
    <xf numFmtId="181" fontId="14" fillId="4" borderId="0" xfId="21" applyNumberFormat="1" applyFont="1" applyFill="1" applyAlignment="1">
      <alignment vertical="center"/>
    </xf>
    <xf numFmtId="0" fontId="14" fillId="4" borderId="8" xfId="21" applyFont="1" applyFill="1" applyBorder="1"/>
    <xf numFmtId="181" fontId="14" fillId="4" borderId="8" xfId="21" applyNumberFormat="1" applyFont="1" applyFill="1" applyBorder="1" applyAlignment="1">
      <alignment horizontal="right" vertical="center"/>
    </xf>
    <xf numFmtId="0" fontId="14" fillId="4" borderId="7" xfId="24" applyFont="1" applyFill="1" applyBorder="1" applyAlignment="1">
      <alignment horizontal="left" vertical="center" indent="1"/>
    </xf>
    <xf numFmtId="0" fontId="12" fillId="4" borderId="15" xfId="24" applyFont="1" applyFill="1" applyBorder="1" applyAlignment="1">
      <alignment horizontal="left" vertical="center" indent="1"/>
    </xf>
    <xf numFmtId="168" fontId="12" fillId="6" borderId="15" xfId="7" applyNumberFormat="1" applyFont="1" applyFill="1" applyBorder="1" applyAlignment="1">
      <alignment vertical="center"/>
    </xf>
    <xf numFmtId="167" fontId="12" fillId="4" borderId="15" xfId="24" applyNumberFormat="1" applyFont="1" applyFill="1" applyBorder="1" applyAlignment="1">
      <alignment horizontal="right" vertical="center"/>
    </xf>
    <xf numFmtId="173" fontId="12" fillId="4" borderId="15" xfId="33" applyNumberFormat="1" applyFont="1" applyFill="1" applyBorder="1" applyAlignment="1">
      <alignment horizontal="right" vertical="center"/>
    </xf>
    <xf numFmtId="0" fontId="14" fillId="4" borderId="10" xfId="21" applyFont="1" applyFill="1" applyBorder="1"/>
    <xf numFmtId="181" fontId="14" fillId="4" borderId="10" xfId="21" applyNumberFormat="1" applyFont="1" applyFill="1" applyBorder="1" applyAlignment="1">
      <alignment horizontal="right" vertical="center"/>
    </xf>
    <xf numFmtId="173" fontId="14" fillId="4" borderId="10" xfId="33" applyNumberFormat="1" applyFont="1" applyFill="1" applyBorder="1" applyAlignment="1">
      <alignment horizontal="right" vertical="center"/>
    </xf>
    <xf numFmtId="0" fontId="19" fillId="4" borderId="8" xfId="21" applyFont="1" applyFill="1" applyBorder="1"/>
    <xf numFmtId="0" fontId="20" fillId="4" borderId="3" xfId="21" applyFont="1" applyFill="1" applyBorder="1"/>
    <xf numFmtId="168" fontId="20" fillId="6" borderId="15" xfId="7" applyNumberFormat="1" applyFont="1" applyFill="1" applyBorder="1" applyAlignment="1">
      <alignment vertical="center"/>
    </xf>
    <xf numFmtId="167" fontId="20" fillId="4" borderId="15" xfId="24" applyNumberFormat="1" applyFont="1" applyFill="1" applyBorder="1" applyAlignment="1">
      <alignment horizontal="right" vertical="center"/>
    </xf>
    <xf numFmtId="173" fontId="20" fillId="4" borderId="15" xfId="33" applyNumberFormat="1" applyFont="1" applyFill="1" applyBorder="1" applyAlignment="1">
      <alignment horizontal="right" vertical="center"/>
    </xf>
    <xf numFmtId="0" fontId="21" fillId="4" borderId="0" xfId="0" applyFont="1" applyFill="1"/>
    <xf numFmtId="0" fontId="20" fillId="4" borderId="0" xfId="21" applyFont="1" applyFill="1"/>
    <xf numFmtId="181" fontId="12" fillId="4" borderId="0" xfId="21" applyNumberFormat="1" applyFont="1" applyFill="1"/>
    <xf numFmtId="0" fontId="22" fillId="0" borderId="0" xfId="0" applyFont="1"/>
    <xf numFmtId="38" fontId="12" fillId="0" borderId="0" xfId="18" applyNumberFormat="1" applyFont="1"/>
    <xf numFmtId="175" fontId="12" fillId="0" borderId="0" xfId="30" applyNumberFormat="1" applyFont="1" applyBorder="1" applyAlignment="1">
      <alignment vertical="center"/>
    </xf>
    <xf numFmtId="17" fontId="15" fillId="5" borderId="8" xfId="0" applyNumberFormat="1" applyFont="1" applyFill="1" applyBorder="1" applyAlignment="1">
      <alignment horizontal="center" vertical="center" wrapText="1"/>
    </xf>
    <xf numFmtId="17" fontId="14" fillId="4" borderId="8" xfId="0" applyNumberFormat="1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175" fontId="12" fillId="4" borderId="0" xfId="30" applyNumberFormat="1" applyFont="1" applyFill="1" applyBorder="1" applyAlignment="1">
      <alignment vertical="center"/>
    </xf>
    <xf numFmtId="0" fontId="12" fillId="4" borderId="0" xfId="18" applyFont="1" applyFill="1"/>
    <xf numFmtId="0" fontId="14" fillId="4" borderId="8" xfId="18" applyFont="1" applyFill="1" applyBorder="1" applyAlignment="1">
      <alignment horizontal="center" vertical="center" wrapText="1"/>
    </xf>
    <xf numFmtId="17" fontId="15" fillId="4" borderId="8" xfId="21" applyNumberFormat="1" applyFont="1" applyFill="1" applyBorder="1" applyAlignment="1">
      <alignment horizontal="center" vertical="center"/>
    </xf>
    <xf numFmtId="17" fontId="14" fillId="4" borderId="8" xfId="21" applyNumberFormat="1" applyFont="1" applyFill="1" applyBorder="1" applyAlignment="1">
      <alignment horizontal="center" vertical="center"/>
    </xf>
    <xf numFmtId="172" fontId="14" fillId="4" borderId="8" xfId="21" applyNumberFormat="1" applyFont="1" applyFill="1" applyBorder="1" applyAlignment="1">
      <alignment horizontal="center" vertical="center"/>
    </xf>
    <xf numFmtId="0" fontId="12" fillId="0" borderId="0" xfId="18" applyFont="1" applyAlignment="1">
      <alignment vertical="center"/>
    </xf>
    <xf numFmtId="0" fontId="14" fillId="0" borderId="10" xfId="21" applyFont="1" applyBorder="1" applyAlignment="1">
      <alignment vertical="center"/>
    </xf>
    <xf numFmtId="167" fontId="12" fillId="4" borderId="10" xfId="15" applyNumberFormat="1" applyFont="1" applyFill="1" applyBorder="1" applyAlignment="1">
      <alignment vertical="center"/>
    </xf>
    <xf numFmtId="167" fontId="12" fillId="0" borderId="10" xfId="27" applyNumberFormat="1" applyFont="1" applyFill="1" applyBorder="1" applyAlignment="1">
      <alignment vertical="center"/>
    </xf>
    <xf numFmtId="173" fontId="12" fillId="0" borderId="10" xfId="30" applyNumberFormat="1" applyFont="1" applyFill="1" applyBorder="1" applyAlignment="1">
      <alignment vertical="center"/>
    </xf>
    <xf numFmtId="0" fontId="12" fillId="4" borderId="0" xfId="18" applyFont="1" applyFill="1" applyAlignment="1">
      <alignment vertical="center"/>
    </xf>
    <xf numFmtId="0" fontId="20" fillId="4" borderId="1" xfId="21" applyFont="1" applyFill="1" applyBorder="1" applyAlignment="1">
      <alignment horizontal="left" vertical="center" indent="2"/>
    </xf>
    <xf numFmtId="168" fontId="20" fillId="6" borderId="1" xfId="7" applyNumberFormat="1" applyFont="1" applyFill="1" applyBorder="1" applyAlignment="1">
      <alignment vertical="center"/>
    </xf>
    <xf numFmtId="167" fontId="20" fillId="4" borderId="1" xfId="24" applyNumberFormat="1" applyFont="1" applyFill="1" applyBorder="1" applyAlignment="1">
      <alignment horizontal="right" vertical="center"/>
    </xf>
    <xf numFmtId="173" fontId="20" fillId="4" borderId="1" xfId="33" applyNumberFormat="1" applyFont="1" applyFill="1" applyBorder="1" applyAlignment="1">
      <alignment horizontal="right" vertical="center"/>
    </xf>
    <xf numFmtId="175" fontId="20" fillId="0" borderId="0" xfId="30" applyNumberFormat="1" applyFont="1" applyBorder="1" applyAlignment="1">
      <alignment vertical="center"/>
    </xf>
    <xf numFmtId="0" fontId="20" fillId="0" borderId="0" xfId="18" applyFont="1" applyAlignment="1">
      <alignment vertical="center"/>
    </xf>
    <xf numFmtId="17" fontId="14" fillId="4" borderId="0" xfId="21" quotePrefix="1" applyNumberFormat="1" applyFont="1" applyFill="1" applyAlignment="1">
      <alignment horizontal="center" vertical="center"/>
    </xf>
    <xf numFmtId="0" fontId="14" fillId="4" borderId="0" xfId="21" applyFont="1" applyFill="1" applyAlignment="1">
      <alignment vertical="center"/>
    </xf>
    <xf numFmtId="0" fontId="14" fillId="4" borderId="2" xfId="21" applyFont="1" applyFill="1" applyBorder="1"/>
    <xf numFmtId="0" fontId="12" fillId="4" borderId="2" xfId="21" applyFont="1" applyFill="1" applyBorder="1" applyAlignment="1">
      <alignment vertical="center"/>
    </xf>
    <xf numFmtId="0" fontId="12" fillId="4" borderId="2" xfId="21" applyFont="1" applyFill="1" applyBorder="1" applyAlignment="1">
      <alignment horizontal="center" vertical="center"/>
    </xf>
    <xf numFmtId="171" fontId="12" fillId="4" borderId="2" xfId="21" applyNumberFormat="1" applyFont="1" applyFill="1" applyBorder="1" applyAlignment="1">
      <alignment horizontal="right" vertical="center"/>
    </xf>
    <xf numFmtId="0" fontId="12" fillId="4" borderId="0" xfId="21" applyFont="1" applyFill="1" applyAlignment="1">
      <alignment horizontal="center" vertical="center"/>
    </xf>
    <xf numFmtId="171" fontId="12" fillId="4" borderId="0" xfId="21" applyNumberFormat="1" applyFont="1" applyFill="1" applyAlignment="1">
      <alignment horizontal="right" vertical="center"/>
    </xf>
    <xf numFmtId="173" fontId="12" fillId="4" borderId="0" xfId="33" applyNumberFormat="1" applyFont="1" applyFill="1" applyBorder="1" applyAlignment="1">
      <alignment horizontal="right" vertical="center"/>
    </xf>
    <xf numFmtId="0" fontId="12" fillId="4" borderId="3" xfId="21" applyFont="1" applyFill="1" applyBorder="1"/>
    <xf numFmtId="0" fontId="12" fillId="4" borderId="3" xfId="21" applyFont="1" applyFill="1" applyBorder="1" applyAlignment="1">
      <alignment horizontal="center" vertical="center"/>
    </xf>
    <xf numFmtId="168" fontId="12" fillId="4" borderId="3" xfId="5" applyNumberFormat="1" applyFont="1" applyFill="1" applyBorder="1" applyAlignment="1">
      <alignment horizontal="right" vertical="center"/>
    </xf>
    <xf numFmtId="179" fontId="12" fillId="4" borderId="0" xfId="21" applyNumberFormat="1" applyFont="1" applyFill="1"/>
    <xf numFmtId="171" fontId="12" fillId="4" borderId="3" xfId="21" applyNumberFormat="1" applyFont="1" applyFill="1" applyBorder="1" applyAlignment="1">
      <alignment horizontal="right" vertical="center"/>
    </xf>
    <xf numFmtId="174" fontId="12" fillId="4" borderId="0" xfId="21" applyNumberFormat="1" applyFont="1" applyFill="1" applyAlignment="1">
      <alignment horizontal="right" vertical="center"/>
    </xf>
    <xf numFmtId="173" fontId="12" fillId="6" borderId="2" xfId="21" applyNumberFormat="1" applyFont="1" applyFill="1" applyBorder="1" applyAlignment="1">
      <alignment horizontal="right" vertical="center"/>
    </xf>
    <xf numFmtId="173" fontId="12" fillId="4" borderId="2" xfId="21" applyNumberFormat="1" applyFont="1" applyFill="1" applyBorder="1" applyAlignment="1">
      <alignment horizontal="right" vertical="center"/>
    </xf>
    <xf numFmtId="173" fontId="12" fillId="4" borderId="0" xfId="21" applyNumberFormat="1" applyFont="1" applyFill="1" applyAlignment="1">
      <alignment horizontal="right" vertical="center"/>
    </xf>
    <xf numFmtId="173" fontId="12" fillId="6" borderId="0" xfId="21" applyNumberFormat="1" applyFont="1" applyFill="1" applyAlignment="1">
      <alignment horizontal="right" vertical="center"/>
    </xf>
    <xf numFmtId="173" fontId="12" fillId="6" borderId="3" xfId="21" applyNumberFormat="1" applyFont="1" applyFill="1" applyBorder="1" applyAlignment="1">
      <alignment horizontal="right" vertical="center"/>
    </xf>
    <xf numFmtId="173" fontId="12" fillId="4" borderId="3" xfId="21" applyNumberFormat="1" applyFont="1" applyFill="1" applyBorder="1" applyAlignment="1">
      <alignment horizontal="right" vertical="center"/>
    </xf>
    <xf numFmtId="0" fontId="12" fillId="4" borderId="5" xfId="21" applyFont="1" applyFill="1" applyBorder="1"/>
    <xf numFmtId="0" fontId="12" fillId="4" borderId="7" xfId="21" applyFont="1" applyFill="1" applyBorder="1"/>
    <xf numFmtId="0" fontId="23" fillId="4" borderId="0" xfId="21" applyFont="1" applyFill="1"/>
    <xf numFmtId="38" fontId="22" fillId="0" borderId="0" xfId="18" applyNumberFormat="1" applyFont="1"/>
    <xf numFmtId="0" fontId="22" fillId="0" borderId="0" xfId="18" applyFont="1"/>
    <xf numFmtId="0" fontId="14" fillId="4" borderId="0" xfId="21" applyFont="1" applyFill="1" applyAlignment="1">
      <alignment horizontal="center"/>
    </xf>
    <xf numFmtId="0" fontId="14" fillId="4" borderId="0" xfId="21" applyFont="1" applyFill="1" applyAlignment="1">
      <alignment horizontal="left" vertical="center" wrapText="1"/>
    </xf>
    <xf numFmtId="0" fontId="12" fillId="4" borderId="6" xfId="21" applyFont="1" applyFill="1" applyBorder="1"/>
    <xf numFmtId="167" fontId="12" fillId="4" borderId="0" xfId="0" applyNumberFormat="1" applyFont="1" applyFill="1" applyAlignment="1" applyProtection="1">
      <alignment vertical="center"/>
      <protection locked="0"/>
    </xf>
    <xf numFmtId="0" fontId="12" fillId="4" borderId="10" xfId="21" applyFont="1" applyFill="1" applyBorder="1" applyAlignment="1">
      <alignment vertical="center"/>
    </xf>
    <xf numFmtId="167" fontId="12" fillId="4" borderId="10" xfId="0" applyNumberFormat="1" applyFont="1" applyFill="1" applyBorder="1" applyAlignment="1" applyProtection="1">
      <alignment vertical="center"/>
      <protection locked="0"/>
    </xf>
    <xf numFmtId="167" fontId="12" fillId="4" borderId="10" xfId="0" applyNumberFormat="1" applyFont="1" applyFill="1" applyBorder="1" applyAlignment="1" applyProtection="1">
      <alignment horizontal="right" vertical="center"/>
      <protection locked="0"/>
    </xf>
    <xf numFmtId="0" fontId="14" fillId="4" borderId="7" xfId="21" applyFont="1" applyFill="1" applyBorder="1" applyAlignment="1">
      <alignment vertical="center"/>
    </xf>
    <xf numFmtId="168" fontId="14" fillId="6" borderId="7" xfId="7" applyNumberFormat="1" applyFont="1" applyFill="1" applyBorder="1" applyAlignment="1">
      <alignment vertical="center"/>
    </xf>
    <xf numFmtId="167" fontId="14" fillId="4" borderId="7" xfId="24" applyNumberFormat="1" applyFont="1" applyFill="1" applyBorder="1" applyAlignment="1">
      <alignment horizontal="right" vertical="center"/>
    </xf>
    <xf numFmtId="167" fontId="14" fillId="4" borderId="0" xfId="0" applyNumberFormat="1" applyFont="1" applyFill="1" applyAlignment="1" applyProtection="1">
      <alignment vertical="center"/>
      <protection locked="0"/>
    </xf>
    <xf numFmtId="9" fontId="12" fillId="6" borderId="3" xfId="29" applyFont="1" applyFill="1" applyBorder="1" applyAlignment="1">
      <alignment vertical="center"/>
    </xf>
    <xf numFmtId="9" fontId="12" fillId="4" borderId="3" xfId="29" applyFont="1" applyFill="1" applyBorder="1" applyAlignment="1">
      <alignment vertical="center"/>
    </xf>
    <xf numFmtId="0" fontId="16" fillId="0" borderId="0" xfId="0" applyFont="1"/>
    <xf numFmtId="0" fontId="14" fillId="4" borderId="16" xfId="21" applyFont="1" applyFill="1" applyBorder="1" applyAlignment="1">
      <alignment vertical="center"/>
    </xf>
    <xf numFmtId="181" fontId="14" fillId="6" borderId="16" xfId="5" applyNumberFormat="1" applyFont="1" applyFill="1" applyBorder="1" applyAlignment="1">
      <alignment horizontal="right" vertical="center"/>
    </xf>
    <xf numFmtId="181" fontId="14" fillId="4" borderId="17" xfId="5" applyNumberFormat="1" applyFont="1" applyFill="1" applyBorder="1" applyAlignment="1">
      <alignment horizontal="right" vertical="center"/>
    </xf>
    <xf numFmtId="173" fontId="14" fillId="4" borderId="17" xfId="29" applyNumberFormat="1" applyFont="1" applyFill="1" applyBorder="1" applyAlignment="1">
      <alignment horizontal="right" vertical="center"/>
    </xf>
    <xf numFmtId="181" fontId="12" fillId="6" borderId="3" xfId="5" applyNumberFormat="1" applyFont="1" applyFill="1" applyBorder="1" applyAlignment="1">
      <alignment horizontal="right" vertical="center"/>
    </xf>
    <xf numFmtId="181" fontId="12" fillId="4" borderId="3" xfId="5" applyNumberFormat="1" applyFont="1" applyFill="1" applyBorder="1" applyAlignment="1">
      <alignment horizontal="right" vertical="center"/>
    </xf>
    <xf numFmtId="173" fontId="12" fillId="4" borderId="3" xfId="5" applyNumberFormat="1" applyFont="1" applyFill="1" applyBorder="1" applyAlignment="1">
      <alignment horizontal="right" vertical="center"/>
    </xf>
    <xf numFmtId="181" fontId="12" fillId="6" borderId="1" xfId="5" applyNumberFormat="1" applyFont="1" applyFill="1" applyBorder="1" applyAlignment="1">
      <alignment horizontal="right" vertical="center"/>
    </xf>
    <xf numFmtId="181" fontId="12" fillId="4" borderId="1" xfId="5" applyNumberFormat="1" applyFont="1" applyFill="1" applyBorder="1" applyAlignment="1">
      <alignment horizontal="right" vertical="center"/>
    </xf>
    <xf numFmtId="173" fontId="12" fillId="4" borderId="1" xfId="5" applyNumberFormat="1" applyFont="1" applyFill="1" applyBorder="1" applyAlignment="1">
      <alignment horizontal="right" vertical="center"/>
    </xf>
    <xf numFmtId="181" fontId="12" fillId="6" borderId="2" xfId="5" applyNumberFormat="1" applyFont="1" applyFill="1" applyBorder="1" applyAlignment="1">
      <alignment horizontal="right" vertical="center"/>
    </xf>
    <xf numFmtId="181" fontId="12" fillId="4" borderId="2" xfId="5" applyNumberFormat="1" applyFont="1" applyFill="1" applyBorder="1" applyAlignment="1">
      <alignment horizontal="right" vertical="center"/>
    </xf>
    <xf numFmtId="173" fontId="12" fillId="4" borderId="2" xfId="5" applyNumberFormat="1" applyFont="1" applyFill="1" applyBorder="1" applyAlignment="1">
      <alignment horizontal="right" vertical="center"/>
    </xf>
    <xf numFmtId="0" fontId="14" fillId="4" borderId="17" xfId="21" applyFont="1" applyFill="1" applyBorder="1" applyAlignment="1">
      <alignment vertical="center"/>
    </xf>
    <xf numFmtId="181" fontId="14" fillId="6" borderId="17" xfId="5" applyNumberFormat="1" applyFont="1" applyFill="1" applyBorder="1" applyAlignment="1">
      <alignment horizontal="right" vertical="center"/>
    </xf>
    <xf numFmtId="173" fontId="14" fillId="4" borderId="17" xfId="5" applyNumberFormat="1" applyFont="1" applyFill="1" applyBorder="1" applyAlignment="1">
      <alignment horizontal="right" vertical="center"/>
    </xf>
    <xf numFmtId="166" fontId="16" fillId="0" borderId="0" xfId="0" applyNumberFormat="1" applyFont="1"/>
    <xf numFmtId="0" fontId="14" fillId="4" borderId="2" xfId="21" applyFont="1" applyFill="1" applyBorder="1" applyAlignment="1">
      <alignment vertical="center"/>
    </xf>
    <xf numFmtId="181" fontId="14" fillId="6" borderId="2" xfId="5" applyNumberFormat="1" applyFont="1" applyFill="1" applyBorder="1" applyAlignment="1">
      <alignment horizontal="right" vertical="center"/>
    </xf>
    <xf numFmtId="181" fontId="14" fillId="4" borderId="2" xfId="5" applyNumberFormat="1" applyFont="1" applyFill="1" applyBorder="1" applyAlignment="1">
      <alignment horizontal="right" vertical="center"/>
    </xf>
    <xf numFmtId="173" fontId="14" fillId="4" borderId="2" xfId="5" applyNumberFormat="1" applyFont="1" applyFill="1" applyBorder="1" applyAlignment="1">
      <alignment horizontal="right" vertical="center"/>
    </xf>
    <xf numFmtId="0" fontId="14" fillId="4" borderId="3" xfId="24" applyFont="1" applyFill="1" applyBorder="1" applyAlignment="1">
      <alignment horizontal="left" vertical="center" indent="1"/>
    </xf>
    <xf numFmtId="172" fontId="14" fillId="6" borderId="3" xfId="29" applyNumberFormat="1" applyFont="1" applyFill="1" applyBorder="1" applyAlignment="1">
      <alignment horizontal="right" vertical="center"/>
    </xf>
    <xf numFmtId="172" fontId="14" fillId="4" borderId="3" xfId="29" applyNumberFormat="1" applyFont="1" applyFill="1" applyBorder="1" applyAlignment="1">
      <alignment horizontal="right" vertical="center"/>
    </xf>
    <xf numFmtId="173" fontId="14" fillId="4" borderId="3" xfId="29" applyNumberFormat="1" applyFont="1" applyFill="1" applyBorder="1" applyAlignment="1">
      <alignment horizontal="right" vertical="center"/>
    </xf>
    <xf numFmtId="0" fontId="16" fillId="4" borderId="0" xfId="0" applyFont="1" applyFill="1" applyAlignment="1">
      <alignment horizontal="center" vertical="top" wrapText="1"/>
    </xf>
    <xf numFmtId="10" fontId="16" fillId="4" borderId="0" xfId="29" applyNumberFormat="1" applyFont="1" applyFill="1"/>
    <xf numFmtId="177" fontId="12" fillId="3" borderId="0" xfId="5" applyNumberFormat="1" applyFont="1" applyFill="1" applyBorder="1"/>
    <xf numFmtId="181" fontId="14" fillId="4" borderId="16" xfId="5" applyNumberFormat="1" applyFont="1" applyFill="1" applyBorder="1" applyAlignment="1">
      <alignment horizontal="right" vertical="center"/>
    </xf>
    <xf numFmtId="173" fontId="14" fillId="4" borderId="16" xfId="29" applyNumberFormat="1" applyFont="1" applyFill="1" applyBorder="1" applyAlignment="1">
      <alignment horizontal="right" vertical="center"/>
    </xf>
    <xf numFmtId="184" fontId="16" fillId="0" borderId="0" xfId="0" applyNumberFormat="1" applyFont="1"/>
    <xf numFmtId="0" fontId="12" fillId="0" borderId="0" xfId="18" applyFont="1" applyAlignment="1">
      <alignment horizontal="center"/>
    </xf>
    <xf numFmtId="14" fontId="18" fillId="0" borderId="0" xfId="18" applyNumberFormat="1" applyFont="1"/>
    <xf numFmtId="0" fontId="12" fillId="4" borderId="0" xfId="0" applyFont="1" applyFill="1"/>
    <xf numFmtId="0" fontId="14" fillId="4" borderId="7" xfId="18" applyFont="1" applyFill="1" applyBorder="1" applyAlignment="1">
      <alignment horizontal="left" vertical="center" indent="1"/>
    </xf>
    <xf numFmtId="167" fontId="14" fillId="4" borderId="7" xfId="18" applyNumberFormat="1" applyFont="1" applyFill="1" applyBorder="1" applyAlignment="1">
      <alignment vertical="center"/>
    </xf>
    <xf numFmtId="168" fontId="14" fillId="4" borderId="7" xfId="18" applyNumberFormat="1" applyFont="1" applyFill="1" applyBorder="1" applyAlignment="1">
      <alignment vertical="center"/>
    </xf>
    <xf numFmtId="169" fontId="14" fillId="4" borderId="7" xfId="33" applyNumberFormat="1" applyFont="1" applyFill="1" applyBorder="1" applyAlignment="1">
      <alignment vertical="center"/>
    </xf>
    <xf numFmtId="168" fontId="14" fillId="6" borderId="3" xfId="7" applyNumberFormat="1" applyFont="1" applyFill="1" applyBorder="1" applyAlignment="1">
      <alignment vertical="center"/>
    </xf>
    <xf numFmtId="167" fontId="14" fillId="4" borderId="3" xfId="24" applyNumberFormat="1" applyFont="1" applyFill="1" applyBorder="1" applyAlignment="1">
      <alignment horizontal="right" vertical="center"/>
    </xf>
    <xf numFmtId="173" fontId="14" fillId="4" borderId="3" xfId="33" applyNumberFormat="1" applyFont="1" applyFill="1" applyBorder="1" applyAlignment="1">
      <alignment horizontal="right" vertical="center"/>
    </xf>
    <xf numFmtId="0" fontId="12" fillId="4" borderId="0" xfId="24" applyFont="1" applyFill="1" applyAlignment="1">
      <alignment horizontal="left" vertical="center" indent="2"/>
    </xf>
    <xf numFmtId="0" fontId="12" fillId="4" borderId="10" xfId="24" applyFont="1" applyFill="1" applyBorder="1" applyAlignment="1">
      <alignment horizontal="left" vertical="center" indent="2"/>
    </xf>
    <xf numFmtId="0" fontId="12" fillId="4" borderId="3" xfId="24" applyFont="1" applyFill="1" applyBorder="1" applyAlignment="1">
      <alignment horizontal="left" vertical="center" indent="2"/>
    </xf>
    <xf numFmtId="0" fontId="12" fillId="4" borderId="1" xfId="24" applyFont="1" applyFill="1" applyBorder="1" applyAlignment="1">
      <alignment horizontal="left" vertical="center" indent="2"/>
    </xf>
    <xf numFmtId="10" fontId="12" fillId="4" borderId="0" xfId="29" applyNumberFormat="1" applyFont="1" applyFill="1" applyBorder="1"/>
    <xf numFmtId="0" fontId="14" fillId="4" borderId="0" xfId="18" applyFont="1" applyFill="1"/>
    <xf numFmtId="0" fontId="12" fillId="4" borderId="2" xfId="24" applyFont="1" applyFill="1" applyBorder="1" applyAlignment="1">
      <alignment horizontal="left" vertical="center" indent="2"/>
    </xf>
    <xf numFmtId="168" fontId="12" fillId="6" borderId="2" xfId="7" applyNumberFormat="1" applyFont="1" applyFill="1" applyBorder="1" applyAlignment="1">
      <alignment vertical="center"/>
    </xf>
    <xf numFmtId="167" fontId="12" fillId="4" borderId="2" xfId="24" applyNumberFormat="1" applyFont="1" applyFill="1" applyBorder="1" applyAlignment="1">
      <alignment horizontal="right" vertical="center"/>
    </xf>
    <xf numFmtId="0" fontId="12" fillId="4" borderId="3" xfId="24" applyFont="1" applyFill="1" applyBorder="1" applyAlignment="1">
      <alignment horizontal="left" vertical="center" wrapText="1" indent="2"/>
    </xf>
    <xf numFmtId="167" fontId="14" fillId="6" borderId="8" xfId="24" applyNumberFormat="1" applyFont="1" applyFill="1" applyBorder="1" applyAlignment="1">
      <alignment horizontal="right" vertical="center"/>
    </xf>
    <xf numFmtId="167" fontId="12" fillId="4" borderId="0" xfId="18" applyNumberFormat="1" applyFont="1" applyFill="1"/>
    <xf numFmtId="0" fontId="14" fillId="4" borderId="8" xfId="24" applyFont="1" applyFill="1" applyBorder="1" applyAlignment="1">
      <alignment horizontal="left" vertical="center" wrapText="1" indent="2"/>
    </xf>
    <xf numFmtId="0" fontId="12" fillId="4" borderId="10" xfId="18" applyFont="1" applyFill="1" applyBorder="1" applyAlignment="1">
      <alignment horizontal="left" vertical="center" indent="2"/>
    </xf>
    <xf numFmtId="170" fontId="12" fillId="4" borderId="10" xfId="5" applyNumberFormat="1" applyFont="1" applyFill="1" applyBorder="1" applyAlignment="1">
      <alignment vertical="center"/>
    </xf>
    <xf numFmtId="176" fontId="12" fillId="4" borderId="10" xfId="18" applyNumberFormat="1" applyFont="1" applyFill="1" applyBorder="1" applyAlignment="1">
      <alignment vertical="center"/>
    </xf>
    <xf numFmtId="172" fontId="12" fillId="4" borderId="10" xfId="29" applyNumberFormat="1" applyFont="1" applyFill="1" applyBorder="1" applyAlignment="1">
      <alignment vertical="center"/>
    </xf>
    <xf numFmtId="171" fontId="14" fillId="6" borderId="8" xfId="7" applyNumberFormat="1" applyFont="1" applyFill="1" applyBorder="1" applyAlignment="1">
      <alignment vertical="center"/>
    </xf>
    <xf numFmtId="176" fontId="14" fillId="4" borderId="8" xfId="15" applyNumberFormat="1" applyFont="1" applyFill="1" applyBorder="1" applyAlignment="1">
      <alignment horizontal="right" vertical="center"/>
    </xf>
    <xf numFmtId="0" fontId="14" fillId="4" borderId="0" xfId="24" applyFont="1" applyFill="1" applyAlignment="1">
      <alignment horizontal="left" vertical="center" indent="1"/>
    </xf>
    <xf numFmtId="176" fontId="14" fillId="4" borderId="0" xfId="15" applyNumberFormat="1" applyFont="1" applyFill="1" applyBorder="1" applyAlignment="1">
      <alignment horizontal="right" vertical="center"/>
    </xf>
    <xf numFmtId="173" fontId="14" fillId="4" borderId="0" xfId="33" applyNumberFormat="1" applyFont="1" applyFill="1" applyBorder="1" applyAlignment="1">
      <alignment horizontal="right" vertical="center"/>
    </xf>
    <xf numFmtId="0" fontId="15" fillId="0" borderId="8" xfId="0" applyFont="1" applyBorder="1" applyAlignment="1">
      <alignment horizontal="justify" vertical="center" wrapText="1"/>
    </xf>
    <xf numFmtId="0" fontId="15" fillId="4" borderId="8" xfId="21" applyFont="1" applyFill="1" applyBorder="1" applyAlignment="1">
      <alignment horizontal="center"/>
    </xf>
    <xf numFmtId="167" fontId="15" fillId="4" borderId="7" xfId="18" applyNumberFormat="1" applyFont="1" applyFill="1" applyBorder="1" applyAlignment="1">
      <alignment vertical="center"/>
    </xf>
    <xf numFmtId="0" fontId="20" fillId="4" borderId="1" xfId="21" applyFont="1" applyFill="1" applyBorder="1" applyAlignment="1">
      <alignment horizontal="left" vertical="center" wrapText="1" indent="2"/>
    </xf>
    <xf numFmtId="0" fontId="12" fillId="4" borderId="13" xfId="24" applyFont="1" applyFill="1" applyBorder="1" applyAlignment="1">
      <alignment horizontal="left" vertical="center" wrapText="1" indent="1"/>
    </xf>
    <xf numFmtId="0" fontId="14" fillId="4" borderId="4" xfId="21" applyFont="1" applyFill="1" applyBorder="1" applyAlignment="1">
      <alignment horizontal="center"/>
    </xf>
    <xf numFmtId="0" fontId="12" fillId="0" borderId="0" xfId="18" applyFont="1" applyAlignment="1">
      <alignment horizontal="left" vertical="center" wrapText="1" indent="2"/>
    </xf>
    <xf numFmtId="167" fontId="12" fillId="0" borderId="0" xfId="18" applyNumberFormat="1" applyFont="1" applyAlignment="1">
      <alignment vertical="center"/>
    </xf>
    <xf numFmtId="168" fontId="12" fillId="0" borderId="0" xfId="18" applyNumberFormat="1" applyFont="1" applyAlignment="1">
      <alignment vertical="center"/>
    </xf>
    <xf numFmtId="178" fontId="12" fillId="0" borderId="0" xfId="33" applyNumberFormat="1" applyFont="1" applyFill="1" applyBorder="1" applyAlignment="1">
      <alignment vertical="center"/>
    </xf>
    <xf numFmtId="167" fontId="12" fillId="0" borderId="0" xfId="18" applyNumberFormat="1" applyFont="1"/>
    <xf numFmtId="173" fontId="12" fillId="0" borderId="0" xfId="33" applyNumberFormat="1" applyFont="1" applyFill="1" applyBorder="1" applyAlignment="1">
      <alignment vertical="center"/>
    </xf>
    <xf numFmtId="17" fontId="15" fillId="5" borderId="7" xfId="0" quotePrefix="1" applyNumberFormat="1" applyFont="1" applyFill="1" applyBorder="1" applyAlignment="1">
      <alignment horizontal="center" vertical="center" wrapText="1"/>
    </xf>
    <xf numFmtId="17" fontId="14" fillId="4" borderId="7" xfId="0" quotePrefix="1" applyNumberFormat="1" applyFont="1" applyFill="1" applyBorder="1" applyAlignment="1">
      <alignment horizontal="center" vertical="center" wrapText="1"/>
    </xf>
    <xf numFmtId="17" fontId="14" fillId="4" borderId="8" xfId="0" quotePrefix="1" applyNumberFormat="1" applyFont="1" applyFill="1" applyBorder="1" applyAlignment="1">
      <alignment horizontal="center" vertical="center" wrapText="1"/>
    </xf>
    <xf numFmtId="172" fontId="24" fillId="4" borderId="10" xfId="29" applyNumberFormat="1" applyFont="1" applyFill="1" applyBorder="1" applyAlignment="1">
      <alignment horizontal="right" vertical="center"/>
    </xf>
    <xf numFmtId="172" fontId="14" fillId="4" borderId="8" xfId="29" applyNumberFormat="1" applyFont="1" applyFill="1" applyBorder="1" applyAlignment="1">
      <alignment horizontal="right" vertical="center"/>
    </xf>
    <xf numFmtId="172" fontId="14" fillId="4" borderId="8" xfId="24" applyNumberFormat="1" applyFont="1" applyFill="1" applyBorder="1" applyAlignment="1">
      <alignment horizontal="right" vertical="center"/>
    </xf>
    <xf numFmtId="185" fontId="12" fillId="6" borderId="3" xfId="21" applyNumberFormat="1" applyFont="1" applyFill="1" applyBorder="1" applyAlignment="1">
      <alignment horizontal="right" vertical="center"/>
    </xf>
    <xf numFmtId="186" fontId="12" fillId="4" borderId="3" xfId="21" applyNumberFormat="1" applyFont="1" applyFill="1" applyBorder="1" applyAlignment="1">
      <alignment horizontal="right" vertical="center"/>
    </xf>
    <xf numFmtId="183" fontId="12" fillId="6" borderId="2" xfId="6" applyNumberFormat="1" applyFont="1" applyFill="1" applyBorder="1" applyAlignment="1">
      <alignment horizontal="right" vertical="center"/>
    </xf>
    <xf numFmtId="183" fontId="12" fillId="4" borderId="2" xfId="6" applyNumberFormat="1" applyFont="1" applyFill="1" applyBorder="1" applyAlignment="1">
      <alignment horizontal="right" vertical="center"/>
    </xf>
    <xf numFmtId="174" fontId="12" fillId="4" borderId="2" xfId="21" applyNumberFormat="1" applyFont="1" applyFill="1" applyBorder="1" applyAlignment="1">
      <alignment horizontal="right" vertical="center"/>
    </xf>
    <xf numFmtId="183" fontId="12" fillId="6" borderId="0" xfId="6" applyNumberFormat="1" applyFont="1" applyFill="1" applyBorder="1" applyAlignment="1">
      <alignment horizontal="right" vertical="center"/>
    </xf>
    <xf numFmtId="183" fontId="12" fillId="4" borderId="0" xfId="6" applyNumberFormat="1" applyFont="1" applyFill="1" applyBorder="1" applyAlignment="1">
      <alignment horizontal="right" vertical="center"/>
    </xf>
    <xf numFmtId="179" fontId="12" fillId="6" borderId="3" xfId="5" applyNumberFormat="1" applyFont="1" applyFill="1" applyBorder="1" applyAlignment="1">
      <alignment horizontal="right" vertical="center"/>
    </xf>
    <xf numFmtId="179" fontId="12" fillId="4" borderId="3" xfId="5" applyNumberFormat="1" applyFont="1" applyFill="1" applyBorder="1" applyAlignment="1">
      <alignment horizontal="right" vertical="center"/>
    </xf>
    <xf numFmtId="180" fontId="12" fillId="4" borderId="3" xfId="5" applyNumberFormat="1" applyFont="1" applyFill="1" applyBorder="1" applyAlignment="1">
      <alignment horizontal="right" vertical="center"/>
    </xf>
    <xf numFmtId="180" fontId="12" fillId="4" borderId="0" xfId="5" applyNumberFormat="1" applyFont="1" applyFill="1" applyBorder="1" applyAlignment="1">
      <alignment horizontal="right" vertical="center"/>
    </xf>
    <xf numFmtId="2" fontId="12" fillId="4" borderId="2" xfId="21" applyNumberFormat="1" applyFont="1" applyFill="1" applyBorder="1" applyAlignment="1">
      <alignment horizontal="right" vertical="center"/>
    </xf>
    <xf numFmtId="174" fontId="12" fillId="4" borderId="0" xfId="29" applyNumberFormat="1" applyFont="1" applyFill="1" applyBorder="1" applyAlignment="1">
      <alignment horizontal="right" vertical="center"/>
    </xf>
    <xf numFmtId="172" fontId="12" fillId="6" borderId="0" xfId="29" applyNumberFormat="1" applyFont="1" applyFill="1" applyBorder="1" applyAlignment="1">
      <alignment horizontal="right" vertical="center"/>
    </xf>
    <xf numFmtId="172" fontId="12" fillId="4" borderId="0" xfId="29" applyNumberFormat="1" applyFont="1" applyFill="1" applyBorder="1" applyAlignment="1">
      <alignment horizontal="right" vertical="center"/>
    </xf>
    <xf numFmtId="173" fontId="12" fillId="4" borderId="0" xfId="29" applyNumberFormat="1" applyFont="1" applyFill="1" applyBorder="1" applyAlignment="1">
      <alignment horizontal="right" vertical="center"/>
    </xf>
    <xf numFmtId="173" fontId="12" fillId="4" borderId="3" xfId="29" applyNumberFormat="1" applyFont="1" applyFill="1" applyBorder="1" applyAlignment="1">
      <alignment horizontal="right" vertical="center"/>
    </xf>
    <xf numFmtId="171" fontId="12" fillId="4" borderId="3" xfId="5" applyNumberFormat="1" applyFont="1" applyFill="1" applyBorder="1" applyAlignment="1">
      <alignment horizontal="right" vertical="center"/>
    </xf>
    <xf numFmtId="171" fontId="12" fillId="4" borderId="0" xfId="5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/>
    </xf>
    <xf numFmtId="0" fontId="14" fillId="4" borderId="8" xfId="26" applyFont="1" applyFill="1" applyBorder="1" applyAlignment="1">
      <alignment horizontal="center" vertical="center"/>
    </xf>
    <xf numFmtId="0" fontId="12" fillId="0" borderId="0" xfId="24" applyFont="1" applyAlignment="1">
      <alignment horizontal="left" vertical="center" wrapText="1"/>
    </xf>
    <xf numFmtId="17" fontId="15" fillId="5" borderId="11" xfId="0" applyNumberFormat="1" applyFont="1" applyFill="1" applyBorder="1" applyAlignment="1">
      <alignment horizontal="center" vertical="center" wrapText="1"/>
    </xf>
    <xf numFmtId="17" fontId="15" fillId="5" borderId="12" xfId="0" applyNumberFormat="1" applyFont="1" applyFill="1" applyBorder="1" applyAlignment="1">
      <alignment horizontal="center" vertical="center" wrapText="1"/>
    </xf>
    <xf numFmtId="17" fontId="14" fillId="4" borderId="8" xfId="21" applyNumberFormat="1" applyFont="1" applyFill="1" applyBorder="1" applyAlignment="1">
      <alignment horizontal="center" vertical="center"/>
    </xf>
    <xf numFmtId="0" fontId="14" fillId="4" borderId="0" xfId="21" applyFont="1" applyFill="1" applyAlignment="1">
      <alignment horizontal="center" wrapText="1"/>
    </xf>
    <xf numFmtId="0" fontId="14" fillId="4" borderId="0" xfId="21" applyFont="1" applyFill="1" applyAlignment="1">
      <alignment horizontal="center"/>
    </xf>
    <xf numFmtId="0" fontId="14" fillId="4" borderId="7" xfId="0" applyFont="1" applyFill="1" applyBorder="1" applyAlignment="1">
      <alignment horizontal="center" vertical="center" wrapText="1"/>
    </xf>
    <xf numFmtId="0" fontId="14" fillId="4" borderId="7" xfId="21" applyFont="1" applyFill="1" applyBorder="1" applyAlignment="1">
      <alignment horizontal="center" wrapText="1"/>
    </xf>
    <xf numFmtId="0" fontId="14" fillId="4" borderId="7" xfId="21" applyFont="1" applyFill="1" applyBorder="1" applyAlignment="1">
      <alignment horizontal="center"/>
    </xf>
    <xf numFmtId="0" fontId="14" fillId="4" borderId="8" xfId="21" applyFont="1" applyFill="1" applyBorder="1" applyAlignment="1">
      <alignment horizontal="center" vertical="center" wrapText="1"/>
    </xf>
    <xf numFmtId="0" fontId="14" fillId="4" borderId="0" xfId="0" applyFont="1" applyFill="1" applyAlignment="1">
      <alignment horizontal="center" vertical="center" wrapText="1"/>
    </xf>
    <xf numFmtId="17" fontId="14" fillId="4" borderId="19" xfId="21" applyNumberFormat="1" applyFont="1" applyFill="1" applyBorder="1" applyAlignment="1">
      <alignment horizontal="center" vertical="center"/>
    </xf>
    <xf numFmtId="17" fontId="14" fillId="4" borderId="7" xfId="21" applyNumberFormat="1" applyFont="1" applyFill="1" applyBorder="1" applyAlignment="1">
      <alignment horizontal="center" vertical="center"/>
    </xf>
    <xf numFmtId="172" fontId="14" fillId="4" borderId="19" xfId="21" applyNumberFormat="1" applyFont="1" applyFill="1" applyBorder="1" applyAlignment="1">
      <alignment horizontal="center" vertical="center"/>
    </xf>
    <xf numFmtId="172" fontId="14" fillId="4" borderId="7" xfId="21" applyNumberFormat="1" applyFont="1" applyFill="1" applyBorder="1" applyAlignment="1">
      <alignment horizontal="center" vertical="center"/>
    </xf>
    <xf numFmtId="0" fontId="16" fillId="4" borderId="0" xfId="0" applyFont="1" applyFill="1" applyAlignment="1">
      <alignment horizontal="center" vertical="top" wrapText="1"/>
    </xf>
    <xf numFmtId="49" fontId="14" fillId="4" borderId="0" xfId="18" applyNumberFormat="1" applyFont="1" applyFill="1" applyAlignment="1">
      <alignment horizontal="center" vertical="center" wrapText="1"/>
    </xf>
    <xf numFmtId="0" fontId="14" fillId="4" borderId="7" xfId="18" applyFont="1" applyFill="1" applyBorder="1" applyAlignment="1">
      <alignment horizontal="center" vertical="center" wrapText="1"/>
    </xf>
    <xf numFmtId="17" fontId="15" fillId="5" borderId="19" xfId="21" applyNumberFormat="1" applyFont="1" applyFill="1" applyBorder="1" applyAlignment="1">
      <alignment horizontal="center" vertical="center"/>
    </xf>
    <xf numFmtId="17" fontId="15" fillId="5" borderId="7" xfId="21" applyNumberFormat="1" applyFont="1" applyFill="1" applyBorder="1" applyAlignment="1">
      <alignment horizontal="center" vertical="center"/>
    </xf>
    <xf numFmtId="49" fontId="14" fillId="4" borderId="7" xfId="18" applyNumberFormat="1" applyFont="1" applyFill="1" applyBorder="1" applyAlignment="1">
      <alignment horizontal="center" vertical="center" wrapText="1"/>
    </xf>
    <xf numFmtId="49" fontId="15" fillId="5" borderId="18" xfId="21" applyNumberFormat="1" applyFont="1" applyFill="1" applyBorder="1" applyAlignment="1">
      <alignment horizontal="center" vertical="center"/>
    </xf>
    <xf numFmtId="49" fontId="15" fillId="5" borderId="7" xfId="21" applyNumberFormat="1" applyFont="1" applyFill="1" applyBorder="1" applyAlignment="1">
      <alignment horizontal="center" vertical="center"/>
    </xf>
  </cellXfs>
  <cellStyles count="38">
    <cellStyle name="60% - akcent 1" xfId="1" xr:uid="{00000000-0005-0000-0000-000000000000}"/>
    <cellStyle name="Comma [0] 2" xfId="2" xr:uid="{00000000-0005-0000-0000-000001000000}"/>
    <cellStyle name="Comma 2" xfId="3" xr:uid="{00000000-0005-0000-0000-000002000000}"/>
    <cellStyle name="Diseño" xfId="4" xr:uid="{00000000-0005-0000-0000-000003000000}"/>
    <cellStyle name="Millares" xfId="5" builtinId="3"/>
    <cellStyle name="Millares [0]" xfId="6" builtinId="6"/>
    <cellStyle name="Millares [0] 10" xfId="7" xr:uid="{00000000-0005-0000-0000-000006000000}"/>
    <cellStyle name="Millares [0] 2" xfId="8" xr:uid="{00000000-0005-0000-0000-000007000000}"/>
    <cellStyle name="Millares [0] 2 19" xfId="9" xr:uid="{00000000-0005-0000-0000-000008000000}"/>
    <cellStyle name="Millares [0] 2 3" xfId="10" xr:uid="{00000000-0005-0000-0000-000009000000}"/>
    <cellStyle name="Millares [0] 3" xfId="11" xr:uid="{00000000-0005-0000-0000-00000A000000}"/>
    <cellStyle name="Millares 14" xfId="12" xr:uid="{00000000-0005-0000-0000-00000B000000}"/>
    <cellStyle name="Millares 14 2" xfId="13" xr:uid="{00000000-0005-0000-0000-00000C000000}"/>
    <cellStyle name="Millares 18" xfId="14" xr:uid="{00000000-0005-0000-0000-00000D000000}"/>
    <cellStyle name="Millares 2" xfId="15" xr:uid="{00000000-0005-0000-0000-00000E000000}"/>
    <cellStyle name="Millares 3" xfId="16" xr:uid="{00000000-0005-0000-0000-00000F000000}"/>
    <cellStyle name="No-definido" xfId="17" xr:uid="{00000000-0005-0000-0000-000010000000}"/>
    <cellStyle name="Normal" xfId="0" builtinId="0"/>
    <cellStyle name="Normal 10" xfId="18" xr:uid="{00000000-0005-0000-0000-000012000000}"/>
    <cellStyle name="Normal 11" xfId="19" xr:uid="{00000000-0005-0000-0000-000013000000}"/>
    <cellStyle name="Normal 17 2" xfId="20" xr:uid="{00000000-0005-0000-0000-000014000000}"/>
    <cellStyle name="Normal 2" xfId="21" xr:uid="{00000000-0005-0000-0000-000015000000}"/>
    <cellStyle name="Normal 2 2" xfId="22" xr:uid="{00000000-0005-0000-0000-000016000000}"/>
    <cellStyle name="Normal 2 2 2" xfId="23" xr:uid="{00000000-0005-0000-0000-000017000000}"/>
    <cellStyle name="Normal 3" xfId="24" xr:uid="{00000000-0005-0000-0000-000018000000}"/>
    <cellStyle name="Normal 4" xfId="25" xr:uid="{00000000-0005-0000-0000-000019000000}"/>
    <cellStyle name="Normal_graficos" xfId="26" xr:uid="{00000000-0005-0000-0000-00001A000000}"/>
    <cellStyle name="Normal_operacional" xfId="27" xr:uid="{00000000-0005-0000-0000-00001B000000}"/>
    <cellStyle name="Percent 2" xfId="28" xr:uid="{00000000-0005-0000-0000-00001C000000}"/>
    <cellStyle name="Porcentaje" xfId="29" builtinId="5"/>
    <cellStyle name="Porcentaje 2" xfId="30" xr:uid="{00000000-0005-0000-0000-00001E000000}"/>
    <cellStyle name="Porcentaje 3" xfId="31" xr:uid="{00000000-0005-0000-0000-00001F000000}"/>
    <cellStyle name="Porcentual 2" xfId="32" xr:uid="{00000000-0005-0000-0000-000020000000}"/>
    <cellStyle name="Porcentual 2 10" xfId="33" xr:uid="{00000000-0005-0000-0000-000021000000}"/>
    <cellStyle name="Porcentual 2 2" xfId="34" xr:uid="{00000000-0005-0000-0000-000022000000}"/>
    <cellStyle name="Porcentual 3" xfId="35" xr:uid="{00000000-0005-0000-0000-000023000000}"/>
    <cellStyle name="Porcentual 3 2" xfId="36" xr:uid="{00000000-0005-0000-0000-000024000000}"/>
    <cellStyle name="Porcentual 3 2 2" xfId="37" xr:uid="{00000000-0005-0000-0000-000025000000}"/>
  </cellStyles>
  <dxfs count="0"/>
  <tableStyles count="0" defaultTableStyle="TableStyleMedium9" defaultPivotStyle="PivotStyleLight16"/>
  <colors>
    <mruColors>
      <color rgb="FFFFF5EF"/>
      <color rgb="FFFF5A0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externalLink" Target="externalLinks/externalLink13.xml"/><Relationship Id="rId39" Type="http://schemas.openxmlformats.org/officeDocument/2006/relationships/externalLink" Target="externalLinks/externalLink26.xml"/><Relationship Id="rId21" Type="http://schemas.openxmlformats.org/officeDocument/2006/relationships/externalLink" Target="externalLinks/externalLink8.xml"/><Relationship Id="rId34" Type="http://schemas.openxmlformats.org/officeDocument/2006/relationships/externalLink" Target="externalLinks/externalLink21.xml"/><Relationship Id="rId42" Type="http://schemas.openxmlformats.org/officeDocument/2006/relationships/externalLink" Target="externalLinks/externalLink29.xml"/><Relationship Id="rId47" Type="http://schemas.openxmlformats.org/officeDocument/2006/relationships/externalLink" Target="externalLinks/externalLink34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9" Type="http://schemas.openxmlformats.org/officeDocument/2006/relationships/externalLink" Target="externalLinks/externalLink1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1.xml"/><Relationship Id="rId32" Type="http://schemas.openxmlformats.org/officeDocument/2006/relationships/externalLink" Target="externalLinks/externalLink19.xml"/><Relationship Id="rId37" Type="http://schemas.openxmlformats.org/officeDocument/2006/relationships/externalLink" Target="externalLinks/externalLink24.xml"/><Relationship Id="rId40" Type="http://schemas.openxmlformats.org/officeDocument/2006/relationships/externalLink" Target="externalLinks/externalLink27.xml"/><Relationship Id="rId45" Type="http://schemas.openxmlformats.org/officeDocument/2006/relationships/externalLink" Target="externalLinks/externalLink32.xml"/><Relationship Id="rId53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31" Type="http://schemas.openxmlformats.org/officeDocument/2006/relationships/externalLink" Target="externalLinks/externalLink18.xml"/><Relationship Id="rId44" Type="http://schemas.openxmlformats.org/officeDocument/2006/relationships/externalLink" Target="externalLinks/externalLink31.xml"/><Relationship Id="rId52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externalLink" Target="externalLinks/externalLink14.xml"/><Relationship Id="rId30" Type="http://schemas.openxmlformats.org/officeDocument/2006/relationships/externalLink" Target="externalLinks/externalLink17.xml"/><Relationship Id="rId35" Type="http://schemas.openxmlformats.org/officeDocument/2006/relationships/externalLink" Target="externalLinks/externalLink22.xml"/><Relationship Id="rId43" Type="http://schemas.openxmlformats.org/officeDocument/2006/relationships/externalLink" Target="externalLinks/externalLink30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externalLink" Target="externalLinks/externalLink12.xml"/><Relationship Id="rId33" Type="http://schemas.openxmlformats.org/officeDocument/2006/relationships/externalLink" Target="externalLinks/externalLink20.xml"/><Relationship Id="rId38" Type="http://schemas.openxmlformats.org/officeDocument/2006/relationships/externalLink" Target="externalLinks/externalLink25.xml"/><Relationship Id="rId46" Type="http://schemas.openxmlformats.org/officeDocument/2006/relationships/externalLink" Target="externalLinks/externalLink33.xml"/><Relationship Id="rId20" Type="http://schemas.openxmlformats.org/officeDocument/2006/relationships/externalLink" Target="externalLinks/externalLink7.xml"/><Relationship Id="rId41" Type="http://schemas.openxmlformats.org/officeDocument/2006/relationships/externalLink" Target="externalLinks/externalLink28.xml"/><Relationship Id="rId54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28" Type="http://schemas.openxmlformats.org/officeDocument/2006/relationships/externalLink" Target="externalLinks/externalLink15.xml"/><Relationship Id="rId36" Type="http://schemas.openxmlformats.org/officeDocument/2006/relationships/externalLink" Target="externalLinks/externalLink23.xml"/><Relationship Id="rId4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Ratios!A1"/><Relationship Id="rId13" Type="http://schemas.openxmlformats.org/officeDocument/2006/relationships/image" Target="../media/image2.png"/><Relationship Id="rId3" Type="http://schemas.openxmlformats.org/officeDocument/2006/relationships/hyperlink" Target="#'Income Statement'!A1"/><Relationship Id="rId7" Type="http://schemas.openxmlformats.org/officeDocument/2006/relationships/hyperlink" Target="#'Balance Sheet'!A1"/><Relationship Id="rId12" Type="http://schemas.openxmlformats.org/officeDocument/2006/relationships/hyperlink" Target="#'GX by Tech'!A1"/><Relationship Id="rId2" Type="http://schemas.openxmlformats.org/officeDocument/2006/relationships/hyperlink" Target="#Market!A1"/><Relationship Id="rId1" Type="http://schemas.openxmlformats.org/officeDocument/2006/relationships/image" Target="../media/image1.png"/><Relationship Id="rId6" Type="http://schemas.openxmlformats.org/officeDocument/2006/relationships/hyperlink" Target="#'Non Operating Income'!A1"/><Relationship Id="rId11" Type="http://schemas.openxmlformats.org/officeDocument/2006/relationships/hyperlink" Target="#'Physical Data GX'!A1"/><Relationship Id="rId5" Type="http://schemas.openxmlformats.org/officeDocument/2006/relationships/hyperlink" Target="#'Energy Sales'!A1"/><Relationship Id="rId10" Type="http://schemas.openxmlformats.org/officeDocument/2006/relationships/hyperlink" Target="#'Fixed Assets'!A1"/><Relationship Id="rId4" Type="http://schemas.openxmlformats.org/officeDocument/2006/relationships/hyperlink" Target="#'Operating Income'!A1"/><Relationship Id="rId9" Type="http://schemas.openxmlformats.org/officeDocument/2006/relationships/hyperlink" Target="#'Cash Flow'!A1"/><Relationship Id="rId14" Type="http://schemas.openxmlformats.org/officeDocument/2006/relationships/hyperlink" Target="#'Int. Ra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8179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7CDDF6F-C3CE-F775-BFA2-915294404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247" t="14529" r="-17" b="12016"/>
        <a:stretch/>
      </xdr:blipFill>
      <xdr:spPr>
        <a:xfrm>
          <a:off x="8179" y="0"/>
          <a:ext cx="20127671" cy="923925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1B14CDA1-6C39-5088-1D58-56B7296EA123}"/>
            </a:ext>
          </a:extLst>
        </xdr:cNvPr>
        <xdr:cNvSpPr/>
      </xdr:nvSpPr>
      <xdr:spPr>
        <a:xfrm>
          <a:off x="0" y="0"/>
          <a:ext cx="20135850" cy="9239250"/>
        </a:xfrm>
        <a:prstGeom prst="rect">
          <a:avLst/>
        </a:prstGeom>
        <a:solidFill>
          <a:srgbClr val="002060">
            <a:alpha val="30000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lIns="72000" tIns="36000" rIns="72000" bIns="36000" rtlCol="0" anchor="ctr"/>
        <a:lstStyle>
          <a:defPPr>
            <a:defRPr lang="es-CL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2000"/>
        </a:p>
      </xdr:txBody>
    </xdr:sp>
    <xdr:clientData/>
  </xdr:twoCellAnchor>
  <xdr:twoCellAnchor>
    <xdr:from>
      <xdr:col>1</xdr:col>
      <xdr:colOff>26150</xdr:colOff>
      <xdr:row>12</xdr:row>
      <xdr:rowOff>104775</xdr:rowOff>
    </xdr:from>
    <xdr:to>
      <xdr:col>8</xdr:col>
      <xdr:colOff>45201</xdr:colOff>
      <xdr:row>14</xdr:row>
      <xdr:rowOff>57150</xdr:rowOff>
    </xdr:to>
    <xdr:sp macro="[0]!Gx_Business" textlink="">
      <xdr:nvSpPr>
        <xdr:cNvPr id="3" name="CuadroText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2E83503-BF5B-473D-BE76-23C5CF270A17}"/>
            </a:ext>
          </a:extLst>
        </xdr:cNvPr>
        <xdr:cNvSpPr txBox="1"/>
      </xdr:nvSpPr>
      <xdr:spPr>
        <a:xfrm>
          <a:off x="788150" y="239077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Market</a:t>
          </a:r>
        </a:p>
      </xdr:txBody>
    </xdr:sp>
    <xdr:clientData/>
  </xdr:twoCellAnchor>
  <xdr:twoCellAnchor>
    <xdr:from>
      <xdr:col>1</xdr:col>
      <xdr:colOff>26150</xdr:colOff>
      <xdr:row>15</xdr:row>
      <xdr:rowOff>51093</xdr:rowOff>
    </xdr:from>
    <xdr:to>
      <xdr:col>8</xdr:col>
      <xdr:colOff>45201</xdr:colOff>
      <xdr:row>16</xdr:row>
      <xdr:rowOff>193968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A92038D-DF9F-4701-AFA1-9AC0D5B51940}"/>
            </a:ext>
          </a:extLst>
        </xdr:cNvPr>
        <xdr:cNvSpPr txBox="1"/>
      </xdr:nvSpPr>
      <xdr:spPr>
        <a:xfrm>
          <a:off x="788150" y="29085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Income Statement</a:t>
          </a:r>
        </a:p>
      </xdr:txBody>
    </xdr:sp>
    <xdr:clientData/>
  </xdr:twoCellAnchor>
  <xdr:twoCellAnchor>
    <xdr:from>
      <xdr:col>1</xdr:col>
      <xdr:colOff>26150</xdr:colOff>
      <xdr:row>17</xdr:row>
      <xdr:rowOff>160697</xdr:rowOff>
    </xdr:from>
    <xdr:to>
      <xdr:col>8</xdr:col>
      <xdr:colOff>45201</xdr:colOff>
      <xdr:row>19</xdr:row>
      <xdr:rowOff>113072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320E86B-BA6E-41AD-9255-E91E120A9BD1}"/>
            </a:ext>
          </a:extLst>
        </xdr:cNvPr>
        <xdr:cNvSpPr txBox="1"/>
      </xdr:nvSpPr>
      <xdr:spPr>
        <a:xfrm>
          <a:off x="788150" y="342641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Operating Income</a:t>
          </a:r>
        </a:p>
      </xdr:txBody>
    </xdr:sp>
    <xdr:clientData/>
  </xdr:twoCellAnchor>
  <xdr:twoCellAnchor>
    <xdr:from>
      <xdr:col>1</xdr:col>
      <xdr:colOff>26150</xdr:colOff>
      <xdr:row>20</xdr:row>
      <xdr:rowOff>107015</xdr:rowOff>
    </xdr:from>
    <xdr:to>
      <xdr:col>8</xdr:col>
      <xdr:colOff>45201</xdr:colOff>
      <xdr:row>22</xdr:row>
      <xdr:rowOff>52986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27707A-5417-4FD0-833C-60AAB6B46180}"/>
            </a:ext>
          </a:extLst>
        </xdr:cNvPr>
        <xdr:cNvSpPr txBox="1"/>
      </xdr:nvSpPr>
      <xdr:spPr>
        <a:xfrm>
          <a:off x="788150" y="3944229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</a:p>
      </xdr:txBody>
    </xdr:sp>
    <xdr:clientData/>
  </xdr:twoCellAnchor>
  <xdr:twoCellAnchor>
    <xdr:from>
      <xdr:col>1</xdr:col>
      <xdr:colOff>26150</xdr:colOff>
      <xdr:row>23</xdr:row>
      <xdr:rowOff>46929</xdr:rowOff>
    </xdr:from>
    <xdr:to>
      <xdr:col>8</xdr:col>
      <xdr:colOff>45201</xdr:colOff>
      <xdr:row>24</xdr:row>
      <xdr:rowOff>189804</xdr:rowOff>
    </xdr:to>
    <xdr:sp macro="[0]!Non_operating_income" textlink="">
      <xdr:nvSpPr>
        <xdr:cNvPr id="9" name="CuadroTexto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FCB492B-4A47-4F8F-8D9C-862C586359EE}"/>
            </a:ext>
          </a:extLst>
        </xdr:cNvPr>
        <xdr:cNvSpPr txBox="1"/>
      </xdr:nvSpPr>
      <xdr:spPr>
        <a:xfrm>
          <a:off x="788150" y="4455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1</xdr:col>
      <xdr:colOff>26150</xdr:colOff>
      <xdr:row>25</xdr:row>
      <xdr:rowOff>183747</xdr:rowOff>
    </xdr:from>
    <xdr:to>
      <xdr:col>8</xdr:col>
      <xdr:colOff>45201</xdr:colOff>
      <xdr:row>27</xdr:row>
      <xdr:rowOff>136122</xdr:rowOff>
    </xdr:to>
    <xdr:sp macro="[0]!Balance_sheet" textlink="">
      <xdr:nvSpPr>
        <xdr:cNvPr id="10" name="CuadroTexto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E98E8E9F-2227-4982-A04A-E8451BCBC9E4}"/>
            </a:ext>
          </a:extLst>
        </xdr:cNvPr>
        <xdr:cNvSpPr txBox="1"/>
      </xdr:nvSpPr>
      <xdr:spPr>
        <a:xfrm>
          <a:off x="788150" y="497346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28</xdr:row>
      <xdr:rowOff>130065</xdr:rowOff>
    </xdr:from>
    <xdr:to>
      <xdr:col>8</xdr:col>
      <xdr:colOff>45201</xdr:colOff>
      <xdr:row>30</xdr:row>
      <xdr:rowOff>82440</xdr:rowOff>
    </xdr:to>
    <xdr:sp macro="[0]!Ratios" textlink="">
      <xdr:nvSpPr>
        <xdr:cNvPr id="11" name="CuadroTexto 1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5313951-1582-4DBD-8161-80C72EC3FAC7}"/>
            </a:ext>
          </a:extLst>
        </xdr:cNvPr>
        <xdr:cNvSpPr txBox="1"/>
      </xdr:nvSpPr>
      <xdr:spPr>
        <a:xfrm>
          <a:off x="788150" y="549127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1</xdr:col>
      <xdr:colOff>26150</xdr:colOff>
      <xdr:row>31</xdr:row>
      <xdr:rowOff>76383</xdr:rowOff>
    </xdr:from>
    <xdr:to>
      <xdr:col>8</xdr:col>
      <xdr:colOff>45201</xdr:colOff>
      <xdr:row>33</xdr:row>
      <xdr:rowOff>28758</xdr:rowOff>
    </xdr:to>
    <xdr:sp macro="[0]!Cash_flow" textlink="">
      <xdr:nvSpPr>
        <xdr:cNvPr id="12" name="CuadroTexto 1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514A2B7-199E-480D-9541-201848718E3F}"/>
            </a:ext>
          </a:extLst>
        </xdr:cNvPr>
        <xdr:cNvSpPr txBox="1"/>
      </xdr:nvSpPr>
      <xdr:spPr>
        <a:xfrm>
          <a:off x="788150" y="600909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1</xdr:col>
      <xdr:colOff>26150</xdr:colOff>
      <xdr:row>34</xdr:row>
      <xdr:rowOff>22701</xdr:rowOff>
    </xdr:from>
    <xdr:to>
      <xdr:col>8</xdr:col>
      <xdr:colOff>45201</xdr:colOff>
      <xdr:row>35</xdr:row>
      <xdr:rowOff>165576</xdr:rowOff>
    </xdr:to>
    <xdr:sp macro="[0]!Fixed_Assets" textlink="">
      <xdr:nvSpPr>
        <xdr:cNvPr id="13" name="CuadroTexto 1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D41536E-7DEA-429B-AE6F-84229C59210A}"/>
            </a:ext>
          </a:extLst>
        </xdr:cNvPr>
        <xdr:cNvSpPr txBox="1"/>
      </xdr:nvSpPr>
      <xdr:spPr>
        <a:xfrm>
          <a:off x="788150" y="652691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39</xdr:row>
      <xdr:rowOff>105837</xdr:rowOff>
    </xdr:from>
    <xdr:to>
      <xdr:col>8</xdr:col>
      <xdr:colOff>45201</xdr:colOff>
      <xdr:row>41</xdr:row>
      <xdr:rowOff>58212</xdr:rowOff>
    </xdr:to>
    <xdr:sp macro="[0]!Gx_Physical_Data_Chile" textlink="">
      <xdr:nvSpPr>
        <xdr:cNvPr id="14" name="CuadroTexto 13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A9B8E3E-54BB-4558-AC57-55F39C925703}"/>
            </a:ext>
          </a:extLst>
        </xdr:cNvPr>
        <xdr:cNvSpPr txBox="1"/>
      </xdr:nvSpPr>
      <xdr:spPr>
        <a:xfrm>
          <a:off x="788150" y="756255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</a:t>
          </a:r>
        </a:p>
      </xdr:txBody>
    </xdr:sp>
    <xdr:clientData/>
  </xdr:twoCellAnchor>
  <xdr:twoCellAnchor>
    <xdr:from>
      <xdr:col>1</xdr:col>
      <xdr:colOff>26150</xdr:colOff>
      <xdr:row>42</xdr:row>
      <xdr:rowOff>52154</xdr:rowOff>
    </xdr:from>
    <xdr:to>
      <xdr:col>8</xdr:col>
      <xdr:colOff>45201</xdr:colOff>
      <xdr:row>44</xdr:row>
      <xdr:rowOff>4529</xdr:rowOff>
    </xdr:to>
    <xdr:sp macro="[0]!Gx_by_Tech" textlink="">
      <xdr:nvSpPr>
        <xdr:cNvPr id="15" name="CuadroTexto 14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DBEB321D-1D91-4053-9D3B-A4BB0EF90A7D}"/>
            </a:ext>
          </a:extLst>
        </xdr:cNvPr>
        <xdr:cNvSpPr txBox="1"/>
      </xdr:nvSpPr>
      <xdr:spPr>
        <a:xfrm>
          <a:off x="788150" y="8080368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676275</xdr:colOff>
      <xdr:row>9</xdr:row>
      <xdr:rowOff>107497</xdr:rowOff>
    </xdr:from>
    <xdr:to>
      <xdr:col>7</xdr:col>
      <xdr:colOff>666751</xdr:colOff>
      <xdr:row>12</xdr:row>
      <xdr:rowOff>68036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22F18B1A-692D-481B-83D8-7C1CE39B72B3}"/>
            </a:ext>
          </a:extLst>
        </xdr:cNvPr>
        <xdr:cNvSpPr txBox="1"/>
      </xdr:nvSpPr>
      <xdr:spPr>
        <a:xfrm>
          <a:off x="676275" y="1821997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 b="1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E19A81F5-091C-40F6-8DAE-0A8499FE1A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1175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11</xdr:col>
      <xdr:colOff>217714</xdr:colOff>
      <xdr:row>5</xdr:row>
      <xdr:rowOff>16329</xdr:rowOff>
    </xdr:to>
    <xdr:sp macro="" textlink="">
      <xdr:nvSpPr>
        <xdr:cNvPr id="19" name="CuadroTexto 18">
          <a:extLst>
            <a:ext uri="{FF2B5EF4-FFF2-40B4-BE49-F238E27FC236}">
              <a16:creationId xmlns:a16="http://schemas.microsoft.com/office/drawing/2014/main" id="{0D4F39CB-F85F-46B0-819F-CE0EE40FD178}"/>
            </a:ext>
          </a:extLst>
        </xdr:cNvPr>
        <xdr:cNvSpPr txBox="1"/>
      </xdr:nvSpPr>
      <xdr:spPr>
        <a:xfrm>
          <a:off x="624568" y="436790"/>
          <a:ext cx="797514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 b="1">
              <a:solidFill>
                <a:srgbClr val="FF5A0F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Generación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0" name="CuadroTexto 19">
          <a:extLst>
            <a:ext uri="{FF2B5EF4-FFF2-40B4-BE49-F238E27FC236}">
              <a16:creationId xmlns:a16="http://schemas.microsoft.com/office/drawing/2014/main" id="{361298F8-0ECC-4F9D-BBFB-22857B4076A1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 b="1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Q2 &amp; H1</a:t>
          </a:r>
          <a:r>
            <a:rPr lang="es-CL" sz="3600" b="1" baseline="0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2024</a:t>
          </a:r>
          <a:r>
            <a:rPr lang="es-CL" sz="3600" b="1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1</xdr:col>
      <xdr:colOff>26150</xdr:colOff>
      <xdr:row>36</xdr:row>
      <xdr:rowOff>159519</xdr:rowOff>
    </xdr:from>
    <xdr:to>
      <xdr:col>8</xdr:col>
      <xdr:colOff>45201</xdr:colOff>
      <xdr:row>38</xdr:row>
      <xdr:rowOff>111894</xdr:rowOff>
    </xdr:to>
    <xdr:sp macro="[0]!Gx_Physical_Data_Chile" textlink="">
      <xdr:nvSpPr>
        <xdr:cNvPr id="21" name="CuadroTexto 2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44306AB-9F49-45DD-89C2-6C4203C4F8AF}"/>
            </a:ext>
          </a:extLst>
        </xdr:cNvPr>
        <xdr:cNvSpPr txBox="1"/>
      </xdr:nvSpPr>
      <xdr:spPr>
        <a:xfrm>
          <a:off x="788150" y="70447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RESUM96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  <sheetName val="Cotação"/>
      <sheetName val="Template Drop Down Index"/>
      <sheetName val="SSCC"/>
      <sheetName val="validación"/>
      <sheetName val="Fin LP"/>
      <sheetName val="EGYP"/>
      <sheetName val="FLUJO"/>
      <sheetName val="AJUST"/>
      <sheetName val="MAYOR"/>
      <sheetName val="BALANCE"/>
      <sheetName val="VM"/>
      <sheetName val="Op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 refreshError="1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  <sheetName val="dólar observado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data"/>
      <sheetName val="Leyenda"/>
      <sheetName val="SIMULT1"/>
      <sheetName val="Atividades Baremos"/>
      <sheetName val=""/>
      <sheetName val="Hoja1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ANEXO_06"/>
      <sheetName val="ANEXO_14"/>
      <sheetName val="ANEXO_98"/>
      <sheetName val="Caja"/>
      <sheetName val="RREDES"/>
      <sheetName val="PROVI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BASES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F-Macro"/>
      <sheetName val="F-Portada"/>
      <sheetName val="Design"/>
      <sheetName val="PR-7 ACTUAL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I"/>
      <sheetName val="Lumin. a Retirar"/>
      <sheetName val="bond_curves-n_u_14"/>
      <sheetName val="SwaptionMatrices_living_(2)14"/>
      <sheetName val="SwaptionMatrices_living14"/>
      <sheetName val="Swp_Matr_+|-_Vol14"/>
      <sheetName val="Var_Preços14"/>
      <sheetName val="Tabela_de_Parâmetros14"/>
      <sheetName val="Amortiz_Cuotas13"/>
      <sheetName val="Costos_de_Distribución13"/>
      <sheetName val="Datos_spread13"/>
      <sheetName val="Codice_COD14"/>
      <sheetName val="Estado_de_Resultado14"/>
      <sheetName val="2_1_ESTADO_RESULT_13"/>
      <sheetName val="Deposito_a_Plazo13"/>
      <sheetName val="Atividades_Baremos12"/>
      <sheetName val="Carga_por_ALIM11"/>
      <sheetName val="_AnexoOpDiv9912"/>
      <sheetName val="Anagrafica_Generale11"/>
      <sheetName val="Serv_Resumen_de_Inversiones12"/>
      <sheetName val="Serv_Magnitudes12"/>
      <sheetName val="Serv_Proyecto12"/>
      <sheetName val="Serv_res12"/>
      <sheetName val="Serv_flujos12"/>
      <sheetName val="Europa_Resumen_de_Inversiones12"/>
      <sheetName val="NEEP_Magnitudes12"/>
      <sheetName val="NEEP_RO12"/>
      <sheetName val="NEEP_Resumen_de_Inversiones12"/>
      <sheetName val="NEEP_RE12"/>
      <sheetName val="NEEP_SEIE12"/>
      <sheetName val="NEEP_Dx12"/>
      <sheetName val="NEEP_res12"/>
      <sheetName val="NEEP_flujos12"/>
      <sheetName val="Europa_Magnitudes12"/>
      <sheetName val="Europa_Francia12"/>
      <sheetName val="Europa_Gx12"/>
      <sheetName val="Europa_Renovables12"/>
      <sheetName val="Europa_Dx12"/>
      <sheetName val="Europa_Regas12"/>
      <sheetName val="Europa_res12"/>
      <sheetName val="Europa_flujos12"/>
      <sheetName val="Max_D__Set_200211"/>
      <sheetName val="ctas_diferido11"/>
      <sheetName val="SEG_TECN10"/>
      <sheetName val="SNC-Nov_200910"/>
      <sheetName val="VST-Nov_200910"/>
      <sheetName val="PR-7_ACTUAL10"/>
      <sheetName val="Accidentalidad_201910"/>
      <sheetName val="TASEG_FRECUENCIAS_10"/>
      <sheetName val="TASEG_FRECUENCIAS__(2)10"/>
      <sheetName val="A1,_B1_(SLIDE2)10"/>
      <sheetName val="HALLAZGOS_ENEL10"/>
      <sheetName val="EGP_Greece_BS2"/>
      <sheetName val="Efectivo_1"/>
      <sheetName val="ATIVIDADE_-_SUCURSAL-_LOTE1"/>
      <sheetName val="PRESUNTIVA-_ANTICIPO-_DESCUENT1"/>
      <sheetName val="CONCILIACION_PATRIMONIO_Y_RENT1"/>
      <sheetName val="bond_curves-n_u_15"/>
      <sheetName val="SwaptionMatrices_living_(2)15"/>
      <sheetName val="SwaptionMatrices_living15"/>
      <sheetName val="Swp_Matr_+|-_Vol15"/>
      <sheetName val="Var_Preços15"/>
      <sheetName val="Tabela_de_Parâmetros15"/>
      <sheetName val="Costos_de_Distribución14"/>
      <sheetName val="Datos_spread14"/>
      <sheetName val="Amortiz_Cuotas14"/>
      <sheetName val="Codice_COD15"/>
      <sheetName val="Estado_de_Resultado15"/>
      <sheetName val="2_1_ESTADO_RESULT_14"/>
      <sheetName val="Deposito_a_Plazo14"/>
      <sheetName val="Atividades_Baremos13"/>
      <sheetName val="_AnexoOpDiv9913"/>
      <sheetName val="Carga_por_ALIM12"/>
      <sheetName val="Anagrafica_Generale12"/>
      <sheetName val="Serv_Resumen_de_Inversiones13"/>
      <sheetName val="Serv_Magnitudes13"/>
      <sheetName val="Serv_Proyecto13"/>
      <sheetName val="Serv_res13"/>
      <sheetName val="Serv_flujos13"/>
      <sheetName val="Europa_Resumen_de_Inversiones13"/>
      <sheetName val="NEEP_Magnitudes13"/>
      <sheetName val="NEEP_RO13"/>
      <sheetName val="NEEP_Resumen_de_Inversiones13"/>
      <sheetName val="NEEP_RE13"/>
      <sheetName val="NEEP_SEIE13"/>
      <sheetName val="NEEP_Dx13"/>
      <sheetName val="NEEP_res13"/>
      <sheetName val="NEEP_flujos13"/>
      <sheetName val="Europa_Magnitudes13"/>
      <sheetName val="Europa_Francia13"/>
      <sheetName val="Europa_Gx13"/>
      <sheetName val="Europa_Renovables13"/>
      <sheetName val="Europa_Dx13"/>
      <sheetName val="Europa_Regas13"/>
      <sheetName val="Europa_res13"/>
      <sheetName val="Europa_flujos13"/>
      <sheetName val="Max_D__Set_200212"/>
      <sheetName val="ctas_diferido12"/>
      <sheetName val="SNC-Nov_200911"/>
      <sheetName val="VST-Nov_200911"/>
      <sheetName val="SEG_TECN11"/>
      <sheetName val="PR-7_ACTUAL11"/>
      <sheetName val="Accidentalidad_201911"/>
      <sheetName val="TASEG_FRECUENCIAS_11"/>
      <sheetName val="TASEG_FRECUENCIAS__(2)11"/>
      <sheetName val="A1,_B1_(SLIDE2)11"/>
      <sheetName val="HALLAZGOS_ENEL11"/>
      <sheetName val="EGP_Greece_BS3"/>
      <sheetName val="Efectivo_2"/>
      <sheetName val="ATIVIDADE_-_SUCURSAL-_LOTE2"/>
      <sheetName val="PRESUNTIVA-_ANTICIPO-_DESCUENT2"/>
      <sheetName val="CONCILIACION_PATRIMONIO_Y_RENT2"/>
      <sheetName val="Lumin__a_Retirar"/>
      <sheetName val="2016_aop"/>
      <sheetName val="base"/>
      <sheetName val="Sheet1"/>
      <sheetName val="Dati"/>
      <sheetName val="MEX95IB"/>
      <sheetName val="Status"/>
      <sheetName val="Comparatives"/>
      <sheetName val="SP_FL_FY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 refreshError="1"/>
      <sheetData sheetId="151" refreshError="1"/>
      <sheetData sheetId="152" refreshError="1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>
        <row r="16">
          <cell r="C16" t="str">
            <v>ENERO</v>
          </cell>
        </row>
      </sheetData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>
        <row r="16">
          <cell r="C16" t="str">
            <v>ENERO</v>
          </cell>
        </row>
      </sheetData>
      <sheetData sheetId="723">
        <row r="16">
          <cell r="C16" t="str">
            <v>ENERO</v>
          </cell>
        </row>
      </sheetData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 refreshError="1"/>
      <sheetData sheetId="733" refreshError="1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/>
      <sheetData sheetId="774"/>
      <sheetData sheetId="775"/>
      <sheetData sheetId="776"/>
      <sheetData sheetId="777"/>
      <sheetData sheetId="778"/>
      <sheetData sheetId="779">
        <row r="16">
          <cell r="C16" t="str">
            <v>ENERO</v>
          </cell>
        </row>
      </sheetData>
      <sheetData sheetId="780">
        <row r="16">
          <cell r="C16" t="str">
            <v>ENERO</v>
          </cell>
        </row>
      </sheetData>
      <sheetData sheetId="781"/>
      <sheetData sheetId="782"/>
      <sheetData sheetId="783"/>
      <sheetData sheetId="784"/>
      <sheetData sheetId="785"/>
      <sheetData sheetId="786"/>
      <sheetData sheetId="787"/>
      <sheetData sheetId="788"/>
      <sheetData sheetId="789"/>
      <sheetData sheetId="790"/>
      <sheetData sheetId="791"/>
      <sheetData sheetId="792"/>
      <sheetData sheetId="793"/>
      <sheetData sheetId="794"/>
      <sheetData sheetId="795"/>
      <sheetData sheetId="796"/>
      <sheetData sheetId="797"/>
      <sheetData sheetId="798"/>
      <sheetData sheetId="799"/>
      <sheetData sheetId="800"/>
      <sheetData sheetId="801"/>
      <sheetData sheetId="802"/>
      <sheetData sheetId="803"/>
      <sheetData sheetId="804"/>
      <sheetData sheetId="805"/>
      <sheetData sheetId="806"/>
      <sheetData sheetId="807"/>
      <sheetData sheetId="808"/>
      <sheetData sheetId="809"/>
      <sheetData sheetId="810"/>
      <sheetData sheetId="811"/>
      <sheetData sheetId="812"/>
      <sheetData sheetId="813"/>
      <sheetData sheetId="814"/>
      <sheetData sheetId="815"/>
      <sheetData sheetId="816"/>
      <sheetData sheetId="817"/>
      <sheetData sheetId="818"/>
      <sheetData sheetId="819"/>
      <sheetData sheetId="820"/>
      <sheetData sheetId="821"/>
      <sheetData sheetId="822"/>
      <sheetData sheetId="823"/>
      <sheetData sheetId="824"/>
      <sheetData sheetId="825"/>
      <sheetData sheetId="826"/>
      <sheetData sheetId="827"/>
      <sheetData sheetId="828"/>
      <sheetData sheetId="829"/>
      <sheetData sheetId="830"/>
      <sheetData sheetId="831"/>
      <sheetData sheetId="832"/>
      <sheetData sheetId="833"/>
      <sheetData sheetId="834">
        <row r="16">
          <cell r="C16" t="str">
            <v>ENERO</v>
          </cell>
        </row>
      </sheetData>
      <sheetData sheetId="835">
        <row r="16">
          <cell r="C16" t="str">
            <v>ENERO</v>
          </cell>
        </row>
      </sheetData>
      <sheetData sheetId="836"/>
      <sheetData sheetId="837"/>
      <sheetData sheetId="838"/>
      <sheetData sheetId="839"/>
      <sheetData sheetId="840"/>
      <sheetData sheetId="841"/>
      <sheetData sheetId="842"/>
      <sheetData sheetId="843"/>
      <sheetData sheetId="844"/>
      <sheetData sheetId="845"/>
      <sheetData sheetId="846" refreshError="1"/>
      <sheetData sheetId="847"/>
      <sheetData sheetId="848" refreshError="1"/>
      <sheetData sheetId="849" refreshError="1"/>
      <sheetData sheetId="850" refreshError="1"/>
      <sheetData sheetId="851" refreshError="1"/>
      <sheetData sheetId="852" refreshError="1"/>
      <sheetData sheetId="85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  <sheetName val="precios Ch"/>
      <sheetName val="OBRAS SES"/>
      <sheetName val="EFAF"/>
      <sheetName val="INDICADORES"/>
      <sheetName val="ESTADOS FINANCIEROS"/>
      <sheetName val="PYGANALISIS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  <sheetName val="Distribución Chi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  <sheetName val="Curvas"/>
      <sheetName val="Cero Cupón TES-Tasa Fija"/>
      <sheetName val="Codigo_Actividad"/>
      <sheetName val="Max_D._20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  <sheetName val="C5Reco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  <sheetName val="#REF"/>
      <sheetName val="Ruta Actualiz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  <sheetName val="DIESEL"/>
      <sheetName val="Informe Petroleo"/>
      <sheetName val="Pivot Petroleo"/>
      <sheetName val="Pivot Bencina"/>
      <sheetName val="DICIEMBRE-2010"/>
      <sheetName val="Patrimonio"/>
      <sheetName val="Deposito a Plazo"/>
      <sheetName val="Feuil1"/>
      <sheetName val="P99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EMGESA "/>
      <sheetName val="CRU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/>
      <sheetData sheetId="127"/>
      <sheetData sheetId="128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  <sheetName val="PYG_ECP"/>
      <sheetName val="VED"/>
      <sheetName val="PYG_VEU"/>
      <sheetName val="Detailed Proposed R &amp; D Headcou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  <sheetName val="2005"/>
      <sheetName val="Spacenet Inc"/>
      <sheetName val="Fr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  <sheetName val="Codificaciones"/>
      <sheetName val="GRAL"/>
    </sheetNames>
    <sheetDataSet>
      <sheetData sheetId="0" refreshError="1"/>
      <sheetData sheetId="1" refreshError="1"/>
      <sheetData sheetId="2" refreshError="1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  <sheetName val="Codigos"/>
      <sheetName val="Cédula principal - M.Constan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  <sheetName val="Balance General"/>
      <sheetName val="Codigos"/>
      <sheetName val="Argentina"/>
      <sheetName val="I.Diferido 05 ISA"/>
      <sheetName val="Dist. seguros total"/>
      <sheetName val="Exámen de Patrim."/>
      <sheetName val="Impuestos Diferidos "/>
      <sheetName val="Cta5105"/>
      <sheetName val="Cta5205"/>
      <sheetName val="Cta730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2.6960000000000002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/>
      <sheetData sheetId="36"/>
      <sheetData sheetId="37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5A0F"/>
  </sheetPr>
  <dimension ref="A1:AA59"/>
  <sheetViews>
    <sheetView showGridLines="0" showRowColHeaders="0" tabSelected="1" zoomScale="70" zoomScaleNormal="70" zoomScaleSheetLayoutView="85" workbookViewId="0">
      <selection activeCell="AA26" sqref="AA26"/>
    </sheetView>
  </sheetViews>
  <sheetFormatPr baseColWidth="10" defaultColWidth="0" defaultRowHeight="15" customHeight="1" zeroHeight="1"/>
  <cols>
    <col min="1" max="24" width="11.44140625" customWidth="1"/>
    <col min="25" max="25" width="3.88671875" customWidth="1"/>
    <col min="26" max="26" width="11.44140625" customWidth="1"/>
    <col min="27" max="27" width="4.88671875" customWidth="1"/>
    <col min="28" max="16384" width="11.44140625" hidden="1"/>
  </cols>
  <sheetData>
    <row r="1" customFormat="1" ht="14.4"/>
    <row r="2" customFormat="1" ht="14.4"/>
    <row r="3" customFormat="1" ht="14.4"/>
    <row r="4" customFormat="1" ht="14.4"/>
    <row r="5" customFormat="1" ht="14.4"/>
    <row r="6" customFormat="1" ht="14.4"/>
    <row r="7" customFormat="1" ht="14.4"/>
    <row r="8" customFormat="1" ht="14.4"/>
    <row r="9" customFormat="1" ht="14.4"/>
    <row r="10" customFormat="1" ht="14.4"/>
    <row r="11" customFormat="1" ht="14.4"/>
    <row r="12" customFormat="1" ht="14.4"/>
    <row r="13" customFormat="1" ht="14.4"/>
    <row r="14" customFormat="1" ht="14.4"/>
    <row r="15" customFormat="1" ht="14.4"/>
    <row r="16" customFormat="1" ht="14.4"/>
    <row r="17" customFormat="1" ht="17.25" customHeight="1"/>
    <row r="18" customFormat="1" ht="14.4"/>
    <row r="19" customFormat="1" ht="14.4"/>
    <row r="20" customFormat="1" ht="14.4"/>
    <row r="21" customFormat="1" ht="14.4"/>
    <row r="22" customFormat="1" ht="14.4"/>
    <row r="23" customFormat="1" ht="14.4"/>
    <row r="24" customFormat="1" ht="14.4"/>
    <row r="25" customFormat="1" ht="14.4"/>
    <row r="26" customFormat="1" ht="14.4"/>
    <row r="27" customFormat="1" ht="14.4"/>
    <row r="28" customFormat="1" ht="14.4"/>
    <row r="29" customFormat="1" ht="14.4"/>
    <row r="30" customFormat="1" ht="14.4"/>
    <row r="31" customFormat="1" ht="14.4"/>
    <row r="32" customFormat="1" ht="14.4"/>
    <row r="33" customFormat="1" ht="14.4"/>
    <row r="34" customFormat="1" ht="14.4"/>
    <row r="35" customFormat="1" ht="14.4"/>
    <row r="36" customFormat="1" ht="14.4"/>
    <row r="37" customFormat="1" ht="14.4"/>
    <row r="38" customFormat="1" ht="14.4"/>
    <row r="39" customFormat="1" ht="14.4"/>
    <row r="40" customFormat="1" ht="14.4"/>
    <row r="41" customFormat="1" ht="14.4"/>
    <row r="42" customFormat="1" ht="14.4"/>
    <row r="43" customFormat="1" ht="14.4"/>
    <row r="44" customFormat="1" ht="14.4"/>
    <row r="45" customFormat="1" ht="14.4"/>
    <row r="46" customFormat="1" ht="14.4"/>
    <row r="47" customFormat="1" ht="14.4"/>
    <row r="48" customFormat="1" ht="14.4"/>
    <row r="49" customFormat="1" ht="6.75" customHeight="1"/>
    <row r="50" customFormat="1" ht="15.75" hidden="1" customHeight="1"/>
    <row r="51" customFormat="1" ht="14.4" hidden="1"/>
    <row r="52" customFormat="1" ht="14.4" hidden="1"/>
    <row r="53" customFormat="1" ht="14.4" hidden="1"/>
    <row r="54" customFormat="1" ht="14.4" hidden="1"/>
    <row r="55" customFormat="1" ht="14.4" hidden="1"/>
    <row r="56" customFormat="1" ht="14.4" hidden="1"/>
    <row r="57" customFormat="1" ht="14.4" hidden="1"/>
    <row r="58" customFormat="1" ht="14.4" hidden="1"/>
    <row r="59" customFormat="1" ht="14.4" hidden="1"/>
  </sheetData>
  <sheetProtection algorithmName="SHA-512" hashValue="aWMwB4seYSTFK27Bi5ekCoo+EZbkKpp4uMz1SNndobRIddhsvMG//5REZo60tItAE9eDtYjM8E3LmOSwbGnDLg==" saltValue="eQtnkGWw2IWiV+p/c743BQ==" spinCount="100000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5EF"/>
    <pageSetUpPr fitToPage="1"/>
  </sheetPr>
  <dimension ref="A2:Q6"/>
  <sheetViews>
    <sheetView showGridLines="0" zoomScaleNormal="100" workbookViewId="0">
      <selection activeCell="B2" sqref="B2"/>
    </sheetView>
  </sheetViews>
  <sheetFormatPr baseColWidth="10" defaultColWidth="11.44140625" defaultRowHeight="13.8"/>
  <cols>
    <col min="1" max="1" width="5.44140625" style="26" customWidth="1"/>
    <col min="2" max="2" width="32.109375" style="26" customWidth="1"/>
    <col min="3" max="5" width="11.5546875" style="26" customWidth="1"/>
    <col min="6" max="6" width="1" style="26" customWidth="1"/>
    <col min="7" max="9" width="10.33203125" style="26" customWidth="1"/>
    <col min="10" max="10" width="1.109375" style="26" customWidth="1"/>
    <col min="11" max="12" width="10.44140625" style="26" customWidth="1"/>
    <col min="13" max="16384" width="11.44140625" style="26"/>
  </cols>
  <sheetData>
    <row r="2" spans="1:17" s="1" customFormat="1" ht="11.25" customHeight="1">
      <c r="C2" s="252" t="s">
        <v>103</v>
      </c>
      <c r="D2" s="252"/>
      <c r="E2" s="252"/>
      <c r="F2" s="252"/>
      <c r="G2" s="252"/>
      <c r="H2" s="252"/>
      <c r="I2" s="252"/>
      <c r="J2" s="2"/>
      <c r="K2" s="252" t="s">
        <v>104</v>
      </c>
      <c r="L2" s="252"/>
      <c r="M2" s="3"/>
      <c r="O2" s="4"/>
    </row>
    <row r="3" spans="1:17" s="1" customFormat="1" ht="12.75" customHeight="1">
      <c r="B3" s="5" t="s">
        <v>135</v>
      </c>
      <c r="C3" s="253" t="s">
        <v>105</v>
      </c>
      <c r="D3" s="253"/>
      <c r="E3" s="253"/>
      <c r="F3" s="6"/>
      <c r="G3" s="253" t="s">
        <v>106</v>
      </c>
      <c r="H3" s="253"/>
      <c r="I3" s="253"/>
      <c r="J3" s="2"/>
      <c r="K3" s="254" t="s">
        <v>107</v>
      </c>
      <c r="L3" s="254"/>
      <c r="O3" s="7"/>
      <c r="P3" s="7"/>
      <c r="Q3" s="7"/>
    </row>
    <row r="4" spans="1:17" s="1" customFormat="1" ht="12.75" customHeight="1">
      <c r="B4" s="8" t="s">
        <v>108</v>
      </c>
      <c r="C4" s="227" t="s">
        <v>151</v>
      </c>
      <c r="D4" s="228" t="s">
        <v>152</v>
      </c>
      <c r="E4" s="10" t="s">
        <v>81</v>
      </c>
      <c r="F4" s="11"/>
      <c r="G4" s="12" t="s">
        <v>153</v>
      </c>
      <c r="H4" s="13" t="s">
        <v>154</v>
      </c>
      <c r="I4" s="10" t="s">
        <v>81</v>
      </c>
      <c r="J4" s="14"/>
      <c r="K4" s="9" t="str">
        <f>+C4</f>
        <v>Jun-24</v>
      </c>
      <c r="L4" s="10" t="str">
        <f>+D4</f>
        <v>Jun-23</v>
      </c>
      <c r="O4" s="7"/>
      <c r="P4" s="7"/>
      <c r="Q4" s="7"/>
    </row>
    <row r="5" spans="1:17" s="1" customFormat="1" ht="10.8">
      <c r="B5" s="15"/>
      <c r="C5" s="15"/>
      <c r="D5" s="16"/>
      <c r="E5" s="16"/>
      <c r="F5" s="17"/>
      <c r="G5" s="15"/>
      <c r="H5" s="16"/>
      <c r="I5" s="18"/>
      <c r="J5" s="2"/>
      <c r="K5" s="15"/>
      <c r="L5" s="16"/>
      <c r="O5" s="7"/>
      <c r="P5" s="7"/>
      <c r="Q5" s="7"/>
    </row>
    <row r="6" spans="1:17" s="1" customFormat="1" ht="10.8">
      <c r="A6" s="19"/>
      <c r="B6" s="20" t="s">
        <v>109</v>
      </c>
      <c r="C6" s="21">
        <v>17614.670954000001</v>
      </c>
      <c r="D6" s="22">
        <v>15549</v>
      </c>
      <c r="E6" s="23">
        <v>0.1328</v>
      </c>
      <c r="F6" s="24"/>
      <c r="G6" s="21">
        <v>8850.1709540000011</v>
      </c>
      <c r="H6" s="22">
        <v>7772.8</v>
      </c>
      <c r="I6" s="23">
        <v>0.1386</v>
      </c>
      <c r="J6" s="2"/>
      <c r="K6" s="25">
        <v>0.436</v>
      </c>
      <c r="L6" s="23">
        <v>0.40200000000000002</v>
      </c>
      <c r="O6" s="7"/>
      <c r="P6" s="7"/>
      <c r="Q6" s="7"/>
    </row>
  </sheetData>
  <mergeCells count="5"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5EF"/>
    <pageSetUpPr fitToPage="1"/>
  </sheetPr>
  <dimension ref="B1:K40"/>
  <sheetViews>
    <sheetView showGridLines="0" topLeftCell="B2" zoomScaleNormal="100" workbookViewId="0">
      <selection activeCell="B2" sqref="B2"/>
    </sheetView>
  </sheetViews>
  <sheetFormatPr baseColWidth="10" defaultColWidth="7.33203125" defaultRowHeight="10.8"/>
  <cols>
    <col min="1" max="1" width="4.88671875" style="45" customWidth="1"/>
    <col min="2" max="2" width="55.5546875" style="45" customWidth="1"/>
    <col min="3" max="5" width="11.5546875" style="89" customWidth="1"/>
    <col min="6" max="6" width="9.109375" style="45" customWidth="1"/>
    <col min="7" max="7" width="1.6640625" style="151" customWidth="1"/>
    <col min="8" max="10" width="9.88671875" style="45" customWidth="1"/>
    <col min="11" max="11" width="9" style="45" customWidth="1"/>
    <col min="12" max="12" width="7.33203125" style="45" customWidth="1"/>
    <col min="13" max="157" width="7.33203125" style="45"/>
    <col min="158" max="158" width="7.88671875" style="45" customWidth="1"/>
    <col min="159" max="159" width="67.5546875" style="45" bestFit="1" customWidth="1"/>
    <col min="160" max="160" width="15.88671875" style="45" customWidth="1"/>
    <col min="161" max="163" width="0" style="45" hidden="1" customWidth="1"/>
    <col min="164" max="164" width="1.33203125" style="45" customWidth="1"/>
    <col min="165" max="165" width="1.109375" style="45" customWidth="1"/>
    <col min="166" max="166" width="3.44140625" style="45" customWidth="1"/>
    <col min="167" max="167" width="15" style="45" customWidth="1"/>
    <col min="168" max="168" width="14" style="45" customWidth="1"/>
    <col min="169" max="16384" width="7.33203125" style="45"/>
  </cols>
  <sheetData>
    <row r="1" spans="2:11">
      <c r="B1" s="183"/>
      <c r="C1" s="184"/>
      <c r="D1" s="184"/>
      <c r="E1" s="184"/>
    </row>
    <row r="2" spans="2:11" ht="15" customHeight="1">
      <c r="C2" s="252" t="s">
        <v>123</v>
      </c>
      <c r="D2" s="252"/>
      <c r="E2" s="252"/>
      <c r="F2" s="252"/>
      <c r="H2" s="252" t="s">
        <v>110</v>
      </c>
      <c r="I2" s="252"/>
      <c r="J2" s="252"/>
      <c r="K2" s="252"/>
    </row>
    <row r="3" spans="2:11" ht="21.6">
      <c r="B3" s="30" t="s">
        <v>111</v>
      </c>
      <c r="C3" s="9" t="str">
        <f>+Market!C4</f>
        <v>Jun-24</v>
      </c>
      <c r="D3" s="10" t="str">
        <f>+Market!D4</f>
        <v>Jun-23</v>
      </c>
      <c r="E3" s="10" t="s">
        <v>80</v>
      </c>
      <c r="F3" s="30" t="s">
        <v>81</v>
      </c>
      <c r="G3" s="185"/>
      <c r="H3" s="9" t="str">
        <f>+Market!G4</f>
        <v>Q2 2024</v>
      </c>
      <c r="I3" s="10" t="str">
        <f>+Market!H4</f>
        <v>Q2 2023</v>
      </c>
      <c r="J3" s="10" t="s">
        <v>80</v>
      </c>
      <c r="K3" s="30" t="s">
        <v>81</v>
      </c>
    </row>
    <row r="4" spans="2:11" s="95" customFormat="1" ht="10.5" customHeight="1">
      <c r="B4" s="186"/>
      <c r="C4" s="217"/>
      <c r="D4" s="188"/>
      <c r="E4" s="188"/>
      <c r="F4" s="189"/>
      <c r="H4" s="187"/>
      <c r="I4" s="188"/>
      <c r="J4" s="188"/>
      <c r="K4" s="189"/>
    </row>
    <row r="5" spans="2:11" s="95" customFormat="1" ht="15" customHeight="1">
      <c r="B5" s="173" t="s">
        <v>1</v>
      </c>
      <c r="C5" s="190">
        <v>1613590</v>
      </c>
      <c r="D5" s="191">
        <v>1669103</v>
      </c>
      <c r="E5" s="191">
        <v>-55513</v>
      </c>
      <c r="F5" s="192">
        <v>-3.3300000000000003E-2</v>
      </c>
      <c r="G5" s="51"/>
      <c r="H5" s="190">
        <v>857356</v>
      </c>
      <c r="I5" s="191">
        <v>711546</v>
      </c>
      <c r="J5" s="191">
        <v>145810</v>
      </c>
      <c r="K5" s="192">
        <v>0.2049</v>
      </c>
    </row>
    <row r="6" spans="2:11" s="95" customFormat="1" ht="15" customHeight="1">
      <c r="B6" s="193" t="s">
        <v>2</v>
      </c>
      <c r="C6" s="35">
        <v>1588215</v>
      </c>
      <c r="D6" s="53">
        <v>1594645</v>
      </c>
      <c r="E6" s="53">
        <v>-6430</v>
      </c>
      <c r="F6" s="54">
        <v>-4.0000000000000001E-3</v>
      </c>
      <c r="G6" s="51"/>
      <c r="H6" s="35">
        <v>845304</v>
      </c>
      <c r="I6" s="53">
        <v>682937</v>
      </c>
      <c r="J6" s="53">
        <v>162367</v>
      </c>
      <c r="K6" s="54">
        <v>0.23769999999999999</v>
      </c>
    </row>
    <row r="7" spans="2:11" s="95" customFormat="1" ht="15" customHeight="1">
      <c r="B7" s="194" t="s">
        <v>3</v>
      </c>
      <c r="C7" s="56">
        <v>25375</v>
      </c>
      <c r="D7" s="57">
        <v>74458</v>
      </c>
      <c r="E7" s="57">
        <v>-49083</v>
      </c>
      <c r="F7" s="230">
        <v>-0.65920000000000001</v>
      </c>
      <c r="G7" s="51"/>
      <c r="H7" s="56">
        <v>12052</v>
      </c>
      <c r="I7" s="57">
        <v>28609</v>
      </c>
      <c r="J7" s="57">
        <v>-16557</v>
      </c>
      <c r="K7" s="54">
        <v>-0.57869999999999999</v>
      </c>
    </row>
    <row r="8" spans="2:11" s="95" customFormat="1" ht="15" customHeight="1">
      <c r="B8" s="61" t="s">
        <v>4</v>
      </c>
      <c r="C8" s="40">
        <v>-1202792</v>
      </c>
      <c r="D8" s="62">
        <v>-1453269</v>
      </c>
      <c r="E8" s="62">
        <v>250477</v>
      </c>
      <c r="F8" s="63">
        <v>-0.1724</v>
      </c>
      <c r="G8" s="51"/>
      <c r="H8" s="40">
        <v>-646197</v>
      </c>
      <c r="I8" s="62">
        <v>-723073</v>
      </c>
      <c r="J8" s="62">
        <v>76876</v>
      </c>
      <c r="K8" s="63">
        <v>-0.10630000000000001</v>
      </c>
    </row>
    <row r="9" spans="2:11" s="95" customFormat="1" ht="15" customHeight="1">
      <c r="B9" s="195" t="s">
        <v>5</v>
      </c>
      <c r="C9" s="21">
        <v>-722393</v>
      </c>
      <c r="D9" s="49">
        <v>-766459</v>
      </c>
      <c r="E9" s="49">
        <v>44066</v>
      </c>
      <c r="F9" s="50">
        <v>-5.7500000000000002E-2</v>
      </c>
      <c r="G9" s="51"/>
      <c r="H9" s="21">
        <v>-361870</v>
      </c>
      <c r="I9" s="49">
        <v>-383880</v>
      </c>
      <c r="J9" s="49">
        <v>22010</v>
      </c>
      <c r="K9" s="50">
        <v>-5.7299999999999997E-2</v>
      </c>
    </row>
    <row r="10" spans="2:11" s="95" customFormat="1" ht="15" customHeight="1">
      <c r="B10" s="193" t="s">
        <v>6</v>
      </c>
      <c r="C10" s="35">
        <v>-213792</v>
      </c>
      <c r="D10" s="53">
        <v>-348238</v>
      </c>
      <c r="E10" s="53">
        <v>134446</v>
      </c>
      <c r="F10" s="54">
        <v>-0.3861</v>
      </c>
      <c r="G10" s="51"/>
      <c r="H10" s="35">
        <v>-115418</v>
      </c>
      <c r="I10" s="53">
        <v>-212231</v>
      </c>
      <c r="J10" s="53">
        <v>96813</v>
      </c>
      <c r="K10" s="54">
        <v>-0.45619999999999999</v>
      </c>
    </row>
    <row r="11" spans="2:11" s="95" customFormat="1" ht="15" customHeight="1">
      <c r="B11" s="196" t="s">
        <v>7</v>
      </c>
      <c r="C11" s="35">
        <v>-154649</v>
      </c>
      <c r="D11" s="53">
        <v>-142920</v>
      </c>
      <c r="E11" s="53">
        <v>-11729</v>
      </c>
      <c r="F11" s="54">
        <v>8.2100000000000006E-2</v>
      </c>
      <c r="G11" s="51"/>
      <c r="H11" s="35">
        <v>-90643</v>
      </c>
      <c r="I11" s="53">
        <v>-69984</v>
      </c>
      <c r="J11" s="53">
        <v>-20659</v>
      </c>
      <c r="K11" s="54">
        <v>0.29520000000000002</v>
      </c>
    </row>
    <row r="12" spans="2:11" s="95" customFormat="1" ht="15" customHeight="1">
      <c r="B12" s="194" t="s">
        <v>112</v>
      </c>
      <c r="C12" s="56">
        <v>-111958</v>
      </c>
      <c r="D12" s="57">
        <v>-195652</v>
      </c>
      <c r="E12" s="57">
        <v>83694</v>
      </c>
      <c r="F12" s="60">
        <v>-0.42780000000000001</v>
      </c>
      <c r="G12" s="51"/>
      <c r="H12" s="56">
        <v>-78266</v>
      </c>
      <c r="I12" s="57">
        <v>-56978</v>
      </c>
      <c r="J12" s="57">
        <v>-21288</v>
      </c>
      <c r="K12" s="60">
        <v>0.37359999999999999</v>
      </c>
    </row>
    <row r="13" spans="2:11" s="95" customFormat="1" ht="15" customHeight="1">
      <c r="B13" s="61" t="s">
        <v>8</v>
      </c>
      <c r="C13" s="40">
        <v>410798</v>
      </c>
      <c r="D13" s="62">
        <v>215834</v>
      </c>
      <c r="E13" s="62">
        <v>194964</v>
      </c>
      <c r="F13" s="63">
        <v>0.90329999999999999</v>
      </c>
      <c r="G13" s="51"/>
      <c r="H13" s="40">
        <v>211159</v>
      </c>
      <c r="I13" s="62">
        <v>-11527</v>
      </c>
      <c r="J13" s="62">
        <v>222686</v>
      </c>
      <c r="K13" s="63" t="s">
        <v>157</v>
      </c>
    </row>
    <row r="14" spans="2:11" s="95" customFormat="1" ht="15" customHeight="1">
      <c r="B14" s="193" t="s">
        <v>9</v>
      </c>
      <c r="C14" s="21">
        <v>2847</v>
      </c>
      <c r="D14" s="49">
        <v>4717</v>
      </c>
      <c r="E14" s="49">
        <v>-1870</v>
      </c>
      <c r="F14" s="50">
        <v>-0.39639999999999997</v>
      </c>
      <c r="G14" s="51"/>
      <c r="H14" s="21">
        <v>1877</v>
      </c>
      <c r="I14" s="49">
        <v>3411</v>
      </c>
      <c r="J14" s="49">
        <v>-1534</v>
      </c>
      <c r="K14" s="50">
        <v>-0.44969999999999999</v>
      </c>
    </row>
    <row r="15" spans="2:11" s="95" customFormat="1" ht="15" customHeight="1">
      <c r="B15" s="196" t="s">
        <v>10</v>
      </c>
      <c r="C15" s="35">
        <v>-23558</v>
      </c>
      <c r="D15" s="53">
        <v>-24717</v>
      </c>
      <c r="E15" s="53">
        <v>1159</v>
      </c>
      <c r="F15" s="54">
        <v>-4.6899999999999997E-2</v>
      </c>
      <c r="G15" s="51"/>
      <c r="H15" s="35">
        <v>-12432</v>
      </c>
      <c r="I15" s="53">
        <v>-13005</v>
      </c>
      <c r="J15" s="53">
        <v>573</v>
      </c>
      <c r="K15" s="54">
        <v>-4.41E-2</v>
      </c>
    </row>
    <row r="16" spans="2:11" s="95" customFormat="1" ht="15" customHeight="1">
      <c r="B16" s="194" t="s">
        <v>11</v>
      </c>
      <c r="C16" s="56">
        <v>-38633</v>
      </c>
      <c r="D16" s="57">
        <v>-36624</v>
      </c>
      <c r="E16" s="57">
        <v>-2009</v>
      </c>
      <c r="F16" s="60">
        <v>5.4899999999999997E-2</v>
      </c>
      <c r="G16" s="51"/>
      <c r="H16" s="56">
        <v>-20054</v>
      </c>
      <c r="I16" s="57">
        <v>-16767</v>
      </c>
      <c r="J16" s="57">
        <v>-3287</v>
      </c>
      <c r="K16" s="60">
        <v>0.19600000000000001</v>
      </c>
    </row>
    <row r="17" spans="2:11" s="95" customFormat="1" ht="15" customHeight="1">
      <c r="B17" s="61" t="s">
        <v>113</v>
      </c>
      <c r="C17" s="40">
        <v>351454</v>
      </c>
      <c r="D17" s="62">
        <v>159210</v>
      </c>
      <c r="E17" s="62">
        <v>192244</v>
      </c>
      <c r="F17" s="63">
        <v>1.2075</v>
      </c>
      <c r="G17" s="197"/>
      <c r="H17" s="40">
        <v>180550</v>
      </c>
      <c r="I17" s="62">
        <v>-37888</v>
      </c>
      <c r="J17" s="62">
        <v>218438</v>
      </c>
      <c r="K17" s="63" t="s">
        <v>157</v>
      </c>
    </row>
    <row r="18" spans="2:11" s="95" customFormat="1" ht="15" customHeight="1">
      <c r="B18" s="195" t="s">
        <v>114</v>
      </c>
      <c r="C18" s="21">
        <v>-31059</v>
      </c>
      <c r="D18" s="49">
        <v>-30045</v>
      </c>
      <c r="E18" s="49">
        <v>-1014</v>
      </c>
      <c r="F18" s="50">
        <v>3.3700000000000001E-2</v>
      </c>
      <c r="G18" s="51"/>
      <c r="H18" s="21">
        <v>-16740</v>
      </c>
      <c r="I18" s="49">
        <v>-14911</v>
      </c>
      <c r="J18" s="49">
        <v>-1829</v>
      </c>
      <c r="K18" s="50">
        <v>0.1227</v>
      </c>
    </row>
    <row r="19" spans="2:11" s="95" customFormat="1" ht="15" hidden="1" customHeight="1">
      <c r="B19" s="196" t="s">
        <v>116</v>
      </c>
      <c r="C19" s="35">
        <v>0</v>
      </c>
      <c r="D19" s="53">
        <v>0</v>
      </c>
      <c r="E19" s="53">
        <v>0</v>
      </c>
      <c r="F19" s="54" t="s">
        <v>157</v>
      </c>
      <c r="G19" s="51"/>
      <c r="H19" s="35">
        <v>0</v>
      </c>
      <c r="I19" s="53">
        <v>0</v>
      </c>
      <c r="J19" s="53">
        <v>0</v>
      </c>
      <c r="K19" s="54" t="s">
        <v>157</v>
      </c>
    </row>
    <row r="20" spans="2:11" s="95" customFormat="1" ht="15" customHeight="1">
      <c r="B20" s="194" t="s">
        <v>117</v>
      </c>
      <c r="C20" s="56">
        <v>489</v>
      </c>
      <c r="D20" s="57">
        <v>-279</v>
      </c>
      <c r="E20" s="57">
        <v>768</v>
      </c>
      <c r="F20" s="60" t="s">
        <v>157</v>
      </c>
      <c r="G20" s="51"/>
      <c r="H20" s="56">
        <v>-223</v>
      </c>
      <c r="I20" s="57">
        <v>-75</v>
      </c>
      <c r="J20" s="57">
        <v>-148</v>
      </c>
      <c r="K20" s="60">
        <v>1.9733000000000001</v>
      </c>
    </row>
    <row r="21" spans="2:11" s="198" customFormat="1" ht="15" customHeight="1">
      <c r="B21" s="61" t="s">
        <v>115</v>
      </c>
      <c r="C21" s="40">
        <v>320884</v>
      </c>
      <c r="D21" s="62">
        <v>128886</v>
      </c>
      <c r="E21" s="62">
        <v>191998</v>
      </c>
      <c r="F21" s="63">
        <v>1.4897</v>
      </c>
      <c r="G21" s="64"/>
      <c r="H21" s="40">
        <v>163587</v>
      </c>
      <c r="I21" s="62">
        <v>-52874</v>
      </c>
      <c r="J21" s="62">
        <v>216461</v>
      </c>
      <c r="K21" s="63" t="s">
        <v>157</v>
      </c>
    </row>
    <row r="22" spans="2:11" s="198" customFormat="1" ht="15" customHeight="1">
      <c r="B22" s="61" t="s">
        <v>150</v>
      </c>
      <c r="C22" s="40">
        <v>2612</v>
      </c>
      <c r="D22" s="62">
        <v>-2675</v>
      </c>
      <c r="E22" s="62">
        <v>5287</v>
      </c>
      <c r="F22" s="63">
        <v>-1.9764485981308411</v>
      </c>
      <c r="G22" s="64"/>
      <c r="H22" s="40">
        <v>-14157</v>
      </c>
      <c r="I22" s="62">
        <v>-28255</v>
      </c>
      <c r="J22" s="62">
        <v>14098</v>
      </c>
      <c r="K22" s="63">
        <v>-0.49895593700230045</v>
      </c>
    </row>
    <row r="23" spans="2:11" s="95" customFormat="1" ht="15" customHeight="1">
      <c r="B23" s="195" t="s">
        <v>12</v>
      </c>
      <c r="C23" s="21">
        <v>29235</v>
      </c>
      <c r="D23" s="49">
        <v>10986</v>
      </c>
      <c r="E23" s="49">
        <v>18249</v>
      </c>
      <c r="F23" s="50">
        <v>1.6611141452758056</v>
      </c>
      <c r="G23" s="51"/>
      <c r="H23" s="21">
        <v>9632</v>
      </c>
      <c r="I23" s="49">
        <v>5068</v>
      </c>
      <c r="J23" s="49">
        <v>4564</v>
      </c>
      <c r="K23" s="50">
        <v>0.90055248618784534</v>
      </c>
    </row>
    <row r="24" spans="2:11" s="95" customFormat="1" ht="15" customHeight="1">
      <c r="B24" s="193" t="s">
        <v>13</v>
      </c>
      <c r="C24" s="35">
        <v>-24587</v>
      </c>
      <c r="D24" s="53">
        <v>-29531</v>
      </c>
      <c r="E24" s="53">
        <v>4944</v>
      </c>
      <c r="F24" s="54">
        <v>-0.16739999999999999</v>
      </c>
      <c r="G24" s="51"/>
      <c r="H24" s="35">
        <v>-12648</v>
      </c>
      <c r="I24" s="53">
        <v>-21903</v>
      </c>
      <c r="J24" s="53">
        <v>9255</v>
      </c>
      <c r="K24" s="54">
        <v>-0.42249999999999999</v>
      </c>
    </row>
    <row r="25" spans="2:11" s="95" customFormat="1" ht="15" customHeight="1">
      <c r="B25" s="196" t="s">
        <v>14</v>
      </c>
      <c r="C25" s="35">
        <v>13726</v>
      </c>
      <c r="D25" s="53">
        <v>4073</v>
      </c>
      <c r="E25" s="53">
        <v>9653</v>
      </c>
      <c r="F25" s="54" t="s">
        <v>157</v>
      </c>
      <c r="G25" s="51"/>
      <c r="H25" s="35">
        <v>1194</v>
      </c>
      <c r="I25" s="53">
        <v>4686</v>
      </c>
      <c r="J25" s="53">
        <v>-3492</v>
      </c>
      <c r="K25" s="54">
        <v>-0.74519846350832264</v>
      </c>
    </row>
    <row r="26" spans="2:11" s="95" customFormat="1" ht="15" customHeight="1">
      <c r="B26" s="199" t="s">
        <v>15</v>
      </c>
      <c r="C26" s="200">
        <v>-15762</v>
      </c>
      <c r="D26" s="201">
        <v>11797</v>
      </c>
      <c r="E26" s="201">
        <v>-27559</v>
      </c>
      <c r="F26" s="58" t="s">
        <v>157</v>
      </c>
      <c r="G26" s="51"/>
      <c r="H26" s="56">
        <v>-12335</v>
      </c>
      <c r="I26" s="57">
        <v>-16106</v>
      </c>
      <c r="J26" s="57">
        <v>3771</v>
      </c>
      <c r="K26" s="60">
        <v>-0.23413634670309202</v>
      </c>
    </row>
    <row r="27" spans="2:11" s="95" customFormat="1" ht="15" customHeight="1">
      <c r="B27" s="61" t="s">
        <v>16</v>
      </c>
      <c r="C27" s="40">
        <v>3517</v>
      </c>
      <c r="D27" s="62">
        <v>9618</v>
      </c>
      <c r="E27" s="62">
        <v>-6101</v>
      </c>
      <c r="F27" s="63">
        <v>-0.63429999999999997</v>
      </c>
      <c r="G27" s="51"/>
      <c r="H27" s="40">
        <v>2359</v>
      </c>
      <c r="I27" s="62">
        <v>4979</v>
      </c>
      <c r="J27" s="62">
        <v>-2620</v>
      </c>
      <c r="K27" s="63">
        <v>-0.5262</v>
      </c>
    </row>
    <row r="28" spans="2:11" s="95" customFormat="1" ht="24.75" customHeight="1">
      <c r="B28" s="202" t="s">
        <v>17</v>
      </c>
      <c r="C28" s="21">
        <v>3283</v>
      </c>
      <c r="D28" s="49">
        <v>5085</v>
      </c>
      <c r="E28" s="49">
        <v>-1802</v>
      </c>
      <c r="F28" s="50">
        <v>-0.35437561455260569</v>
      </c>
      <c r="G28" s="51"/>
      <c r="H28" s="21">
        <v>2125</v>
      </c>
      <c r="I28" s="49">
        <v>5426</v>
      </c>
      <c r="J28" s="49">
        <v>-3301</v>
      </c>
      <c r="K28" s="50">
        <v>-0.60840000000000005</v>
      </c>
    </row>
    <row r="29" spans="2:11" s="95" customFormat="1" ht="15" customHeight="1">
      <c r="B29" s="196" t="s">
        <v>132</v>
      </c>
      <c r="C29" s="35">
        <v>234</v>
      </c>
      <c r="D29" s="53">
        <v>1890</v>
      </c>
      <c r="E29" s="53">
        <v>-1656</v>
      </c>
      <c r="F29" s="54">
        <v>-0.87619047619047619</v>
      </c>
      <c r="G29" s="51"/>
      <c r="H29" s="35">
        <v>234</v>
      </c>
      <c r="I29" s="53">
        <v>0</v>
      </c>
      <c r="J29" s="53">
        <v>234</v>
      </c>
      <c r="K29" s="54">
        <v>1</v>
      </c>
    </row>
    <row r="30" spans="2:11" s="95" customFormat="1" ht="15" customHeight="1">
      <c r="B30" s="194" t="s">
        <v>133</v>
      </c>
      <c r="C30" s="56">
        <v>0</v>
      </c>
      <c r="D30" s="57">
        <v>2643</v>
      </c>
      <c r="E30" s="57">
        <v>-2643</v>
      </c>
      <c r="F30" s="60">
        <v>-1</v>
      </c>
      <c r="G30" s="51"/>
      <c r="H30" s="56">
        <v>0</v>
      </c>
      <c r="I30" s="57">
        <v>-447</v>
      </c>
      <c r="J30" s="57">
        <v>447</v>
      </c>
      <c r="K30" s="60">
        <v>-1</v>
      </c>
    </row>
    <row r="31" spans="2:11" s="95" customFormat="1" ht="15" customHeight="1">
      <c r="B31" s="61" t="s">
        <v>20</v>
      </c>
      <c r="C31" s="40">
        <v>327013</v>
      </c>
      <c r="D31" s="62">
        <v>135829</v>
      </c>
      <c r="E31" s="62">
        <v>191184</v>
      </c>
      <c r="F31" s="63">
        <v>1.4075</v>
      </c>
      <c r="G31" s="51"/>
      <c r="H31" s="40">
        <v>151789</v>
      </c>
      <c r="I31" s="62">
        <v>-76150</v>
      </c>
      <c r="J31" s="62">
        <v>227939</v>
      </c>
      <c r="K31" s="63" t="s">
        <v>157</v>
      </c>
    </row>
    <row r="32" spans="2:11" s="95" customFormat="1" ht="15" customHeight="1">
      <c r="B32" s="195" t="s">
        <v>21</v>
      </c>
      <c r="C32" s="21">
        <v>-78223</v>
      </c>
      <c r="D32" s="49">
        <v>-21845</v>
      </c>
      <c r="E32" s="49">
        <v>-56378</v>
      </c>
      <c r="F32" s="49" t="s">
        <v>157</v>
      </c>
      <c r="G32" s="51"/>
      <c r="H32" s="21">
        <v>-38885</v>
      </c>
      <c r="I32" s="49">
        <v>30984</v>
      </c>
      <c r="J32" s="49">
        <v>-69869</v>
      </c>
      <c r="K32" s="49" t="s">
        <v>157</v>
      </c>
    </row>
    <row r="33" spans="2:11" s="95" customFormat="1" ht="10.5" customHeight="1">
      <c r="B33" s="194"/>
      <c r="C33" s="57"/>
      <c r="D33" s="57"/>
      <c r="E33" s="57"/>
      <c r="F33" s="60"/>
      <c r="G33" s="51"/>
      <c r="H33" s="57"/>
      <c r="I33" s="57"/>
      <c r="J33" s="57"/>
      <c r="K33" s="60"/>
    </row>
    <row r="34" spans="2:11" s="95" customFormat="1" ht="15" customHeight="1">
      <c r="B34" s="61" t="s">
        <v>22</v>
      </c>
      <c r="C34" s="203">
        <v>248790</v>
      </c>
      <c r="D34" s="62">
        <v>113984</v>
      </c>
      <c r="E34" s="62">
        <v>134806</v>
      </c>
      <c r="F34" s="231">
        <v>1.1827000000000001</v>
      </c>
      <c r="G34" s="204"/>
      <c r="H34" s="203">
        <v>112904</v>
      </c>
      <c r="I34" s="62">
        <v>-45166</v>
      </c>
      <c r="J34" s="62">
        <v>158070</v>
      </c>
      <c r="K34" s="231" t="s">
        <v>157</v>
      </c>
    </row>
    <row r="35" spans="2:11" s="95" customFormat="1" ht="15" customHeight="1">
      <c r="B35" s="205" t="s">
        <v>58</v>
      </c>
      <c r="C35" s="40">
        <v>242513</v>
      </c>
      <c r="D35" s="62">
        <v>108830</v>
      </c>
      <c r="E35" s="62">
        <v>133683</v>
      </c>
      <c r="F35" s="232">
        <v>1.2283999999999999</v>
      </c>
      <c r="G35" s="64"/>
      <c r="H35" s="40">
        <v>109641</v>
      </c>
      <c r="I35" s="62">
        <v>-47947</v>
      </c>
      <c r="J35" s="62">
        <v>157588</v>
      </c>
      <c r="K35" s="232" t="s">
        <v>157</v>
      </c>
    </row>
    <row r="36" spans="2:11" s="95" customFormat="1" ht="15" customHeight="1">
      <c r="B36" s="202" t="s">
        <v>23</v>
      </c>
      <c r="C36" s="21">
        <v>6277</v>
      </c>
      <c r="D36" s="49">
        <v>5154</v>
      </c>
      <c r="E36" s="49">
        <v>1123</v>
      </c>
      <c r="F36" s="50">
        <v>0.21790000000000001</v>
      </c>
      <c r="G36" s="51"/>
      <c r="H36" s="21">
        <v>3263</v>
      </c>
      <c r="I36" s="49">
        <v>2781</v>
      </c>
      <c r="J36" s="49">
        <v>482</v>
      </c>
      <c r="K36" s="50">
        <v>0.17331895001797915</v>
      </c>
    </row>
    <row r="37" spans="2:11" s="95" customFormat="1" ht="10.5" customHeight="1">
      <c r="B37" s="206"/>
      <c r="C37" s="207"/>
      <c r="D37" s="208"/>
      <c r="E37" s="208"/>
      <c r="F37" s="209"/>
      <c r="H37" s="207"/>
      <c r="I37" s="208"/>
      <c r="J37" s="208"/>
      <c r="K37" s="209"/>
    </row>
    <row r="38" spans="2:11" ht="15" customHeight="1">
      <c r="B38" s="61" t="s">
        <v>118</v>
      </c>
      <c r="C38" s="210">
        <v>29.568429243396306</v>
      </c>
      <c r="D38" s="211">
        <v>13.269111983930017</v>
      </c>
      <c r="E38" s="211">
        <v>16.299317259466289</v>
      </c>
      <c r="F38" s="231">
        <v>1.2283999999999999</v>
      </c>
      <c r="G38" s="95"/>
      <c r="H38" s="210">
        <v>13.367993265001111</v>
      </c>
      <c r="I38" s="211">
        <v>-5.8459442460120599</v>
      </c>
      <c r="J38" s="211">
        <v>19.213937511013171</v>
      </c>
      <c r="K38" s="231" t="s">
        <v>157</v>
      </c>
    </row>
    <row r="39" spans="2:11" s="95" customFormat="1" ht="7.5" customHeight="1">
      <c r="B39" s="212"/>
      <c r="C39" s="213"/>
      <c r="D39" s="213"/>
      <c r="E39" s="213"/>
      <c r="F39" s="214"/>
      <c r="H39" s="213"/>
      <c r="I39" s="213"/>
      <c r="J39" s="213"/>
      <c r="K39" s="214"/>
    </row>
    <row r="40" spans="2:11">
      <c r="B40" s="255" t="s">
        <v>155</v>
      </c>
      <c r="C40" s="255"/>
      <c r="D40" s="255"/>
      <c r="E40" s="255"/>
      <c r="F40" s="255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  <headerFooter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5EF"/>
    <pageSetUpPr fitToPage="1"/>
  </sheetPr>
  <dimension ref="A1:J22"/>
  <sheetViews>
    <sheetView showGridLines="0" zoomScaleNormal="100" workbookViewId="0">
      <selection activeCell="B2" sqref="B2"/>
    </sheetView>
  </sheetViews>
  <sheetFormatPr baseColWidth="10" defaultColWidth="9.109375" defaultRowHeight="10.8"/>
  <cols>
    <col min="1" max="1" width="4.44140625" style="28" customWidth="1"/>
    <col min="2" max="2" width="33.6640625" style="28" customWidth="1"/>
    <col min="3" max="8" width="13" style="28" customWidth="1"/>
    <col min="9" max="9" width="2" style="28" customWidth="1"/>
    <col min="10" max="16384" width="9.109375" style="28"/>
  </cols>
  <sheetData>
    <row r="1" spans="1:10">
      <c r="A1" s="27"/>
      <c r="G1" s="29"/>
    </row>
    <row r="2" spans="1:10" ht="24" customHeight="1">
      <c r="A2" s="27"/>
      <c r="C2" s="259" t="s">
        <v>122</v>
      </c>
      <c r="D2" s="260"/>
      <c r="E2" s="260"/>
      <c r="F2" s="260"/>
      <c r="G2" s="260"/>
      <c r="H2" s="260"/>
    </row>
    <row r="3" spans="1:10" ht="15.75" customHeight="1">
      <c r="C3" s="256" t="str">
        <f>+'Income Statement'!C3</f>
        <v>Jun-24</v>
      </c>
      <c r="D3" s="257"/>
      <c r="E3" s="257"/>
      <c r="F3" s="258" t="str">
        <f>+'Income Statement'!D3</f>
        <v>Jun-23</v>
      </c>
      <c r="G3" s="253"/>
      <c r="H3" s="253"/>
    </row>
    <row r="4" spans="1:10" ht="21.6">
      <c r="B4" s="30" t="s">
        <v>96</v>
      </c>
      <c r="C4" s="9" t="s">
        <v>24</v>
      </c>
      <c r="D4" s="9" t="s">
        <v>41</v>
      </c>
      <c r="E4" s="9" t="s">
        <v>25</v>
      </c>
      <c r="F4" s="31" t="s">
        <v>24</v>
      </c>
      <c r="G4" s="31" t="s">
        <v>41</v>
      </c>
      <c r="H4" s="31" t="s">
        <v>25</v>
      </c>
    </row>
    <row r="5" spans="1:10" ht="8.25" customHeight="1">
      <c r="B5" s="32"/>
      <c r="C5" s="21"/>
      <c r="D5" s="21"/>
      <c r="E5" s="21"/>
      <c r="F5" s="33"/>
      <c r="G5" s="33"/>
      <c r="H5" s="33"/>
    </row>
    <row r="6" spans="1:10" ht="15" customHeight="1">
      <c r="B6" s="34" t="s">
        <v>61</v>
      </c>
      <c r="C6" s="35">
        <v>1553504</v>
      </c>
      <c r="D6" s="35">
        <v>-1347516</v>
      </c>
      <c r="E6" s="35">
        <v>205988</v>
      </c>
      <c r="F6" s="36">
        <v>1624943</v>
      </c>
      <c r="G6" s="36">
        <v>-1587199</v>
      </c>
      <c r="H6" s="36">
        <v>37744</v>
      </c>
    </row>
    <row r="7" spans="1:10" ht="15" customHeight="1">
      <c r="B7" s="34" t="s">
        <v>53</v>
      </c>
      <c r="C7" s="35">
        <v>126473</v>
      </c>
      <c r="D7" s="35">
        <v>-11577</v>
      </c>
      <c r="E7" s="35">
        <v>114896</v>
      </c>
      <c r="F7" s="36">
        <v>102323</v>
      </c>
      <c r="G7" s="36">
        <v>-11181</v>
      </c>
      <c r="H7" s="36">
        <v>91142</v>
      </c>
    </row>
    <row r="8" spans="1:10" ht="15" customHeight="1">
      <c r="B8" s="34" t="s">
        <v>54</v>
      </c>
      <c r="C8" s="35">
        <v>-66387</v>
      </c>
      <c r="D8" s="35">
        <v>66387</v>
      </c>
      <c r="E8" s="35">
        <v>0</v>
      </c>
      <c r="F8" s="36">
        <v>-58163</v>
      </c>
      <c r="G8" s="36">
        <v>58163</v>
      </c>
      <c r="H8" s="36">
        <v>0</v>
      </c>
    </row>
    <row r="9" spans="1:10" ht="6.75" customHeight="1">
      <c r="B9" s="37"/>
      <c r="C9" s="38"/>
      <c r="D9" s="38"/>
      <c r="E9" s="38"/>
      <c r="F9" s="38"/>
      <c r="G9" s="38"/>
      <c r="H9" s="38"/>
    </row>
    <row r="10" spans="1:10" ht="13.8" customHeight="1">
      <c r="B10" s="39" t="s">
        <v>60</v>
      </c>
      <c r="C10" s="40">
        <v>1613590</v>
      </c>
      <c r="D10" s="40">
        <v>-1292706</v>
      </c>
      <c r="E10" s="40">
        <v>320884</v>
      </c>
      <c r="F10" s="41">
        <v>1669103</v>
      </c>
      <c r="G10" s="41">
        <v>-1540217</v>
      </c>
      <c r="H10" s="41">
        <v>128886</v>
      </c>
      <c r="J10" s="42"/>
    </row>
    <row r="11" spans="1:10" ht="10.5" customHeight="1">
      <c r="B11" s="43"/>
      <c r="D11" s="42"/>
    </row>
    <row r="12" spans="1:10" ht="24" customHeight="1">
      <c r="C12" s="259" t="s">
        <v>119</v>
      </c>
      <c r="D12" s="260"/>
      <c r="E12" s="260"/>
      <c r="F12" s="260"/>
      <c r="G12" s="260"/>
      <c r="H12" s="260"/>
    </row>
    <row r="13" spans="1:10" ht="15" customHeight="1">
      <c r="C13" s="256" t="str">
        <f>+'Income Statement'!H3</f>
        <v>Q2 2024</v>
      </c>
      <c r="D13" s="257"/>
      <c r="E13" s="257"/>
      <c r="F13" s="258" t="str">
        <f>+'Income Statement'!I3</f>
        <v>Q2 2023</v>
      </c>
      <c r="G13" s="253"/>
      <c r="H13" s="253"/>
    </row>
    <row r="14" spans="1:10" ht="21.6">
      <c r="B14" s="30" t="s">
        <v>96</v>
      </c>
      <c r="C14" s="9" t="s">
        <v>24</v>
      </c>
      <c r="D14" s="9" t="s">
        <v>41</v>
      </c>
      <c r="E14" s="9" t="s">
        <v>25</v>
      </c>
      <c r="F14" s="31" t="s">
        <v>24</v>
      </c>
      <c r="G14" s="31" t="s">
        <v>41</v>
      </c>
      <c r="H14" s="31" t="s">
        <v>25</v>
      </c>
    </row>
    <row r="15" spans="1:10" ht="8.25" customHeight="1">
      <c r="B15" s="32"/>
      <c r="C15" s="21"/>
      <c r="D15" s="21"/>
      <c r="E15" s="21"/>
      <c r="F15" s="33"/>
      <c r="G15" s="33"/>
      <c r="H15" s="33"/>
    </row>
    <row r="16" spans="1:10" ht="15" customHeight="1">
      <c r="B16" s="34" t="s">
        <v>61</v>
      </c>
      <c r="C16" s="35">
        <v>824528</v>
      </c>
      <c r="D16" s="35">
        <v>-720923</v>
      </c>
      <c r="E16" s="35">
        <v>103605</v>
      </c>
      <c r="F16" s="36">
        <v>683505</v>
      </c>
      <c r="G16" s="36">
        <v>-786189</v>
      </c>
      <c r="H16" s="36">
        <v>-102684</v>
      </c>
    </row>
    <row r="17" spans="2:8" ht="15" customHeight="1">
      <c r="B17" s="34" t="s">
        <v>53</v>
      </c>
      <c r="C17" s="35">
        <v>66109</v>
      </c>
      <c r="D17" s="35">
        <v>-6127</v>
      </c>
      <c r="E17" s="35">
        <v>59982</v>
      </c>
      <c r="F17" s="36">
        <v>55192</v>
      </c>
      <c r="G17" s="36">
        <v>-5382</v>
      </c>
      <c r="H17" s="36">
        <v>49810</v>
      </c>
    </row>
    <row r="18" spans="2:8" ht="15" customHeight="1">
      <c r="B18" s="34" t="s">
        <v>54</v>
      </c>
      <c r="C18" s="35">
        <v>-33281</v>
      </c>
      <c r="D18" s="35">
        <v>33281</v>
      </c>
      <c r="E18" s="35">
        <v>0</v>
      </c>
      <c r="F18" s="36">
        <v>-27151</v>
      </c>
      <c r="G18" s="36">
        <v>27151</v>
      </c>
      <c r="H18" s="36">
        <v>0</v>
      </c>
    </row>
    <row r="19" spans="2:8" ht="6" customHeight="1">
      <c r="B19" s="37"/>
      <c r="C19" s="38"/>
      <c r="D19" s="38"/>
      <c r="E19" s="38"/>
      <c r="F19" s="38"/>
      <c r="G19" s="38"/>
      <c r="H19" s="38"/>
    </row>
    <row r="20" spans="2:8" ht="15" customHeight="1">
      <c r="B20" s="39" t="s">
        <v>60</v>
      </c>
      <c r="C20" s="40">
        <v>857356</v>
      </c>
      <c r="D20" s="40">
        <v>-693769</v>
      </c>
      <c r="E20" s="40">
        <v>163587</v>
      </c>
      <c r="F20" s="41">
        <v>711546</v>
      </c>
      <c r="G20" s="41">
        <v>-764420</v>
      </c>
      <c r="H20" s="41">
        <v>-52874</v>
      </c>
    </row>
    <row r="21" spans="2:8">
      <c r="B21" s="43"/>
      <c r="D21" s="42"/>
    </row>
    <row r="22" spans="2:8">
      <c r="D22" s="42"/>
    </row>
  </sheetData>
  <mergeCells count="6">
    <mergeCell ref="C13:E13"/>
    <mergeCell ref="F13:H13"/>
    <mergeCell ref="C2:H2"/>
    <mergeCell ref="C3:E3"/>
    <mergeCell ref="F3:H3"/>
    <mergeCell ref="C12:H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5EF"/>
    <pageSetUpPr fitToPage="1"/>
  </sheetPr>
  <dimension ref="A1:K12"/>
  <sheetViews>
    <sheetView showGridLines="0" topLeftCell="B1" zoomScaleNormal="100" workbookViewId="0">
      <selection activeCell="B3" sqref="B3"/>
    </sheetView>
  </sheetViews>
  <sheetFormatPr baseColWidth="10" defaultColWidth="0" defaultRowHeight="10.8"/>
  <cols>
    <col min="1" max="1" width="4.88671875" style="95" customWidth="1"/>
    <col min="2" max="2" width="33.44140625" style="45" customWidth="1"/>
    <col min="3" max="5" width="9.88671875" style="89" customWidth="1"/>
    <col min="6" max="6" width="8.6640625" style="45" customWidth="1"/>
    <col min="7" max="7" width="1.6640625" style="151" customWidth="1"/>
    <col min="8" max="10" width="9.88671875" style="45" customWidth="1"/>
    <col min="11" max="11" width="8.6640625" style="45" customWidth="1"/>
    <col min="12" max="217" width="7.33203125" style="45" customWidth="1"/>
    <col min="218" max="218" width="7.88671875" style="45" customWidth="1"/>
    <col min="219" max="219" width="67.5546875" style="45" bestFit="1" customWidth="1"/>
    <col min="220" max="220" width="15.88671875" style="45" customWidth="1"/>
    <col min="221" max="16384" width="0" style="45" hidden="1"/>
  </cols>
  <sheetData>
    <row r="1" spans="1:11">
      <c r="A1" s="27"/>
      <c r="B1" s="183"/>
      <c r="C1" s="184"/>
      <c r="D1" s="184"/>
      <c r="E1" s="184"/>
    </row>
    <row r="2" spans="1:11">
      <c r="A2" s="27"/>
      <c r="B2" s="183"/>
      <c r="C2" s="184"/>
      <c r="D2" s="184"/>
      <c r="E2" s="184"/>
    </row>
    <row r="3" spans="1:11" ht="15" customHeight="1">
      <c r="C3" s="252" t="s">
        <v>123</v>
      </c>
      <c r="D3" s="252"/>
      <c r="E3" s="252"/>
      <c r="F3" s="252"/>
      <c r="G3" s="28"/>
      <c r="H3" s="252" t="s">
        <v>110</v>
      </c>
      <c r="I3" s="252" t="s">
        <v>120</v>
      </c>
      <c r="J3" s="252"/>
      <c r="K3" s="252" t="s">
        <v>121</v>
      </c>
    </row>
    <row r="4" spans="1:11" ht="22.5" customHeight="1">
      <c r="B4" s="30" t="s">
        <v>144</v>
      </c>
      <c r="C4" s="9" t="str">
        <f>+Market!C4</f>
        <v>Jun-24</v>
      </c>
      <c r="D4" s="10" t="str">
        <f>+Market!D4</f>
        <v>Jun-23</v>
      </c>
      <c r="E4" s="10" t="s">
        <v>80</v>
      </c>
      <c r="F4" s="30" t="s">
        <v>81</v>
      </c>
      <c r="G4" s="28"/>
      <c r="H4" s="9" t="str">
        <f>+Market!G4</f>
        <v>Q2 2024</v>
      </c>
      <c r="I4" s="10" t="str">
        <f>+Market!H4</f>
        <v>Q2 2023</v>
      </c>
      <c r="J4" s="10" t="s">
        <v>80</v>
      </c>
      <c r="K4" s="30" t="s">
        <v>81</v>
      </c>
    </row>
    <row r="5" spans="1:11" s="95" customFormat="1" ht="6" customHeight="1">
      <c r="B5" s="186"/>
      <c r="C5" s="187"/>
      <c r="D5" s="188"/>
      <c r="E5" s="188"/>
      <c r="F5" s="189"/>
      <c r="G5" s="28"/>
      <c r="H5" s="220"/>
      <c r="I5" s="220"/>
      <c r="J5" s="220"/>
      <c r="K5" s="220"/>
    </row>
    <row r="6" spans="1:11" s="95" customFormat="1" ht="15" customHeight="1">
      <c r="B6" s="34" t="s">
        <v>42</v>
      </c>
      <c r="C6" s="35">
        <v>720975.55891800008</v>
      </c>
      <c r="D6" s="53">
        <v>633454.795331</v>
      </c>
      <c r="E6" s="53">
        <v>87520.763587000081</v>
      </c>
      <c r="F6" s="54">
        <v>0.13819999999999999</v>
      </c>
      <c r="G6" s="51"/>
      <c r="H6" s="35">
        <v>372970.55891800008</v>
      </c>
      <c r="I6" s="53">
        <v>304672.18476400001</v>
      </c>
      <c r="J6" s="53">
        <v>68298.374154000077</v>
      </c>
      <c r="K6" s="54">
        <v>0.22420000000000001</v>
      </c>
    </row>
    <row r="7" spans="1:11" s="95" customFormat="1" ht="15" customHeight="1">
      <c r="B7" s="34" t="s">
        <v>43</v>
      </c>
      <c r="C7" s="35">
        <v>682754.20549900003</v>
      </c>
      <c r="D7" s="53">
        <v>631537.6918599999</v>
      </c>
      <c r="E7" s="53">
        <v>51216.513639000128</v>
      </c>
      <c r="F7" s="54">
        <v>8.1100000000000005E-2</v>
      </c>
      <c r="G7" s="51"/>
      <c r="H7" s="35">
        <v>347500.20549900003</v>
      </c>
      <c r="I7" s="53">
        <v>294818.13281599991</v>
      </c>
      <c r="J7" s="53">
        <v>52682.072683000122</v>
      </c>
      <c r="K7" s="54">
        <v>0.1787</v>
      </c>
    </row>
    <row r="8" spans="1:11" s="95" customFormat="1" ht="15" customHeight="1">
      <c r="B8" s="115" t="s">
        <v>40</v>
      </c>
      <c r="C8" s="200">
        <v>73269.386583</v>
      </c>
      <c r="D8" s="201">
        <v>47446.933032000001</v>
      </c>
      <c r="E8" s="201">
        <v>25822.453550999999</v>
      </c>
      <c r="F8" s="58">
        <v>0.54420000000000002</v>
      </c>
      <c r="G8" s="51"/>
      <c r="H8" s="200">
        <v>45469.386583</v>
      </c>
      <c r="I8" s="201">
        <v>29665.356621000003</v>
      </c>
      <c r="J8" s="201">
        <v>15804.029961999997</v>
      </c>
      <c r="K8" s="58">
        <v>0.53269999999999995</v>
      </c>
    </row>
    <row r="9" spans="1:11" s="95" customFormat="1" ht="15" customHeight="1">
      <c r="B9" s="39" t="s">
        <v>39</v>
      </c>
      <c r="C9" s="40">
        <v>1476999.1510000001</v>
      </c>
      <c r="D9" s="62">
        <v>1312439.420223</v>
      </c>
      <c r="E9" s="62">
        <v>164559.73077700008</v>
      </c>
      <c r="F9" s="63">
        <v>0.12540000000000001</v>
      </c>
      <c r="G9" s="51"/>
      <c r="H9" s="40">
        <v>765940.15100000007</v>
      </c>
      <c r="I9" s="62">
        <v>629155.6742009999</v>
      </c>
      <c r="J9" s="62">
        <v>136784.47679900017</v>
      </c>
      <c r="K9" s="63">
        <v>0.21740000000000001</v>
      </c>
    </row>
    <row r="10" spans="1:11" ht="18" customHeight="1">
      <c r="B10" s="221"/>
      <c r="C10" s="222"/>
      <c r="D10" s="223"/>
      <c r="E10" s="223"/>
      <c r="F10" s="224"/>
      <c r="G10" s="45"/>
    </row>
    <row r="11" spans="1:11" ht="18" customHeight="1">
      <c r="B11" s="221"/>
      <c r="C11" s="225"/>
      <c r="D11" s="225"/>
      <c r="E11" s="225"/>
      <c r="G11" s="45"/>
    </row>
    <row r="12" spans="1:11" ht="11.25" customHeight="1">
      <c r="B12" s="221"/>
      <c r="C12" s="222"/>
      <c r="D12" s="223"/>
      <c r="E12" s="223"/>
      <c r="F12" s="226"/>
      <c r="G12" s="45"/>
    </row>
  </sheetData>
  <mergeCells count="2">
    <mergeCell ref="C3:F3"/>
    <mergeCell ref="H3:K3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5EF"/>
    <pageSetUpPr fitToPage="1"/>
  </sheetPr>
  <dimension ref="B1:K22"/>
  <sheetViews>
    <sheetView showGridLines="0" zoomScaleNormal="100" workbookViewId="0">
      <selection activeCell="B2" sqref="B2"/>
    </sheetView>
  </sheetViews>
  <sheetFormatPr baseColWidth="10" defaultColWidth="9.109375" defaultRowHeight="10.8"/>
  <cols>
    <col min="1" max="1" width="3.109375" style="28" customWidth="1"/>
    <col min="2" max="2" width="50.109375" style="28" customWidth="1"/>
    <col min="3" max="5" width="9.6640625" style="28" customWidth="1"/>
    <col min="6" max="6" width="8.6640625" style="28" customWidth="1"/>
    <col min="7" max="7" width="1.44140625" style="28" customWidth="1"/>
    <col min="8" max="10" width="9.6640625" style="28" customWidth="1"/>
    <col min="11" max="11" width="8.6640625" style="28" customWidth="1"/>
    <col min="12" max="12" width="9.109375" style="28" customWidth="1"/>
    <col min="13" max="16384" width="9.109375" style="28"/>
  </cols>
  <sheetData>
    <row r="1" spans="2:11">
      <c r="C1" s="44"/>
      <c r="D1" s="44"/>
      <c r="H1" s="44"/>
      <c r="I1" s="44"/>
    </row>
    <row r="2" spans="2:11" ht="11.25" customHeight="1">
      <c r="B2" s="45"/>
      <c r="C2" s="252" t="s">
        <v>123</v>
      </c>
      <c r="D2" s="252"/>
      <c r="E2" s="252"/>
      <c r="F2" s="252"/>
      <c r="H2" s="252" t="s">
        <v>110</v>
      </c>
      <c r="I2" s="252"/>
      <c r="J2" s="252"/>
      <c r="K2" s="252"/>
    </row>
    <row r="3" spans="2:11" ht="21.6">
      <c r="B3" s="30" t="s">
        <v>141</v>
      </c>
      <c r="C3" s="9" t="str">
        <f>+Market!C4</f>
        <v>Jun-24</v>
      </c>
      <c r="D3" s="10" t="str">
        <f>+Market!D4</f>
        <v>Jun-23</v>
      </c>
      <c r="E3" s="10" t="s">
        <v>80</v>
      </c>
      <c r="F3" s="30" t="s">
        <v>81</v>
      </c>
      <c r="H3" s="9" t="str">
        <f>+Market!G4</f>
        <v>Q2 2024</v>
      </c>
      <c r="I3" s="10" t="str">
        <f>+Market!H4</f>
        <v>Q2 2023</v>
      </c>
      <c r="J3" s="10" t="s">
        <v>80</v>
      </c>
      <c r="K3" s="30" t="s">
        <v>81</v>
      </c>
    </row>
    <row r="4" spans="2:11" ht="7.5" customHeight="1">
      <c r="B4" s="46"/>
      <c r="C4" s="216"/>
      <c r="D4" s="47"/>
      <c r="E4" s="47"/>
      <c r="F4" s="47"/>
      <c r="H4" s="47"/>
      <c r="I4" s="47"/>
      <c r="J4" s="47"/>
      <c r="K4" s="47"/>
    </row>
    <row r="5" spans="2:11">
      <c r="B5" s="48" t="s">
        <v>12</v>
      </c>
      <c r="C5" s="21">
        <v>29235</v>
      </c>
      <c r="D5" s="49">
        <v>10986</v>
      </c>
      <c r="E5" s="49">
        <v>18249</v>
      </c>
      <c r="F5" s="50">
        <v>1.6611141452758056</v>
      </c>
      <c r="G5" s="51"/>
      <c r="H5" s="21">
        <v>9632</v>
      </c>
      <c r="I5" s="49">
        <v>5068</v>
      </c>
      <c r="J5" s="49">
        <v>4564</v>
      </c>
      <c r="K5" s="50">
        <v>0.90055248618784534</v>
      </c>
    </row>
    <row r="6" spans="2:11">
      <c r="B6" s="52" t="s">
        <v>146</v>
      </c>
      <c r="C6" s="35">
        <v>-24587</v>
      </c>
      <c r="D6" s="53">
        <v>-29531</v>
      </c>
      <c r="E6" s="53">
        <v>4944</v>
      </c>
      <c r="F6" s="54">
        <v>-0.16739999999999999</v>
      </c>
      <c r="G6" s="51"/>
      <c r="H6" s="35">
        <v>-12648</v>
      </c>
      <c r="I6" s="53">
        <v>-21903</v>
      </c>
      <c r="J6" s="53">
        <v>9255</v>
      </c>
      <c r="K6" s="54">
        <v>-0.42249999999999999</v>
      </c>
    </row>
    <row r="7" spans="2:11">
      <c r="B7" s="55" t="s">
        <v>14</v>
      </c>
      <c r="C7" s="56">
        <v>13726</v>
      </c>
      <c r="D7" s="57">
        <v>4073</v>
      </c>
      <c r="E7" s="57">
        <v>9653</v>
      </c>
      <c r="F7" s="58" t="s">
        <v>157</v>
      </c>
      <c r="G7" s="51"/>
      <c r="H7" s="56">
        <v>1194</v>
      </c>
      <c r="I7" s="57">
        <v>4686</v>
      </c>
      <c r="J7" s="57">
        <v>-3492</v>
      </c>
      <c r="K7" s="58">
        <v>-0.74519846350832264</v>
      </c>
    </row>
    <row r="8" spans="2:11">
      <c r="B8" s="59" t="s">
        <v>15</v>
      </c>
      <c r="C8" s="56">
        <v>-15762</v>
      </c>
      <c r="D8" s="57">
        <v>11797</v>
      </c>
      <c r="E8" s="57">
        <v>-27559</v>
      </c>
      <c r="F8" s="60" t="s">
        <v>157</v>
      </c>
      <c r="G8" s="51"/>
      <c r="H8" s="56">
        <v>-12335</v>
      </c>
      <c r="I8" s="57">
        <v>-16106</v>
      </c>
      <c r="J8" s="57">
        <v>3771</v>
      </c>
      <c r="K8" s="60">
        <v>-0.23413634670309202</v>
      </c>
    </row>
    <row r="9" spans="2:11" s="65" customFormat="1">
      <c r="B9" s="61" t="s">
        <v>149</v>
      </c>
      <c r="C9" s="40">
        <v>2612</v>
      </c>
      <c r="D9" s="62">
        <v>-2675</v>
      </c>
      <c r="E9" s="62">
        <v>5287</v>
      </c>
      <c r="F9" s="63">
        <v>-1.9764485981308411</v>
      </c>
      <c r="G9" s="64"/>
      <c r="H9" s="40">
        <v>-14157</v>
      </c>
      <c r="I9" s="62">
        <v>-28255</v>
      </c>
      <c r="J9" s="62">
        <v>14098</v>
      </c>
      <c r="K9" s="63">
        <v>-0.49895593700230045</v>
      </c>
    </row>
    <row r="10" spans="2:11" ht="8.25" customHeight="1">
      <c r="B10" s="66"/>
      <c r="C10" s="67"/>
      <c r="D10" s="67"/>
      <c r="E10" s="67"/>
      <c r="F10" s="68"/>
      <c r="G10" s="69"/>
      <c r="H10" s="67"/>
      <c r="I10" s="67"/>
      <c r="J10" s="67"/>
      <c r="K10" s="68"/>
    </row>
    <row r="11" spans="2:11" ht="21.6">
      <c r="B11" s="219" t="s">
        <v>17</v>
      </c>
      <c r="C11" s="35">
        <v>3283</v>
      </c>
      <c r="D11" s="53">
        <v>5085</v>
      </c>
      <c r="E11" s="53">
        <v>-1802</v>
      </c>
      <c r="F11" s="54">
        <v>-0.35437561455260569</v>
      </c>
      <c r="G11" s="51"/>
      <c r="H11" s="35">
        <v>2125</v>
      </c>
      <c r="I11" s="53">
        <v>5426</v>
      </c>
      <c r="J11" s="53">
        <v>-3301</v>
      </c>
      <c r="K11" s="54">
        <v>-0.60836712126796899</v>
      </c>
    </row>
    <row r="12" spans="2:11">
      <c r="B12" s="55" t="s">
        <v>18</v>
      </c>
      <c r="C12" s="56">
        <v>234</v>
      </c>
      <c r="D12" s="57">
        <v>1890</v>
      </c>
      <c r="E12" s="57">
        <v>-1656</v>
      </c>
      <c r="F12" s="58">
        <v>-0.87619047619047619</v>
      </c>
      <c r="G12" s="51"/>
      <c r="H12" s="56">
        <v>234</v>
      </c>
      <c r="I12" s="57">
        <v>0</v>
      </c>
      <c r="J12" s="57">
        <v>234</v>
      </c>
      <c r="K12" s="58">
        <v>1</v>
      </c>
    </row>
    <row r="13" spans="2:11">
      <c r="B13" s="59" t="s">
        <v>19</v>
      </c>
      <c r="C13" s="56">
        <v>0</v>
      </c>
      <c r="D13" s="57">
        <v>2643</v>
      </c>
      <c r="E13" s="57">
        <v>-2643</v>
      </c>
      <c r="F13" s="60">
        <v>-1</v>
      </c>
      <c r="G13" s="51"/>
      <c r="H13" s="56">
        <v>0</v>
      </c>
      <c r="I13" s="57">
        <v>-447</v>
      </c>
      <c r="J13" s="57">
        <v>447</v>
      </c>
      <c r="K13" s="60">
        <v>-1</v>
      </c>
    </row>
    <row r="14" spans="2:11">
      <c r="B14" s="61" t="s">
        <v>16</v>
      </c>
      <c r="C14" s="40">
        <v>3517</v>
      </c>
      <c r="D14" s="62">
        <v>9618</v>
      </c>
      <c r="E14" s="62">
        <v>-6101</v>
      </c>
      <c r="F14" s="63">
        <v>-0.63429999999999997</v>
      </c>
      <c r="G14" s="51"/>
      <c r="H14" s="40">
        <v>2359</v>
      </c>
      <c r="I14" s="62">
        <v>4979</v>
      </c>
      <c r="J14" s="62">
        <v>-2620</v>
      </c>
      <c r="K14" s="63">
        <v>-0.52621008234585254</v>
      </c>
    </row>
    <row r="15" spans="2:11">
      <c r="B15" s="70"/>
      <c r="C15" s="71"/>
      <c r="D15" s="71"/>
      <c r="E15" s="71"/>
      <c r="F15" s="63"/>
      <c r="G15" s="69"/>
      <c r="H15" s="71"/>
      <c r="I15" s="71"/>
      <c r="J15" s="71"/>
      <c r="K15" s="63"/>
    </row>
    <row r="16" spans="2:11">
      <c r="B16" s="72" t="s">
        <v>20</v>
      </c>
      <c r="C16" s="40">
        <v>327013</v>
      </c>
      <c r="D16" s="62">
        <v>135829</v>
      </c>
      <c r="E16" s="62">
        <v>191184</v>
      </c>
      <c r="F16" s="63">
        <v>1.4075344734924058</v>
      </c>
      <c r="G16" s="51"/>
      <c r="H16" s="40">
        <v>151789</v>
      </c>
      <c r="I16" s="62">
        <v>-76150</v>
      </c>
      <c r="J16" s="62">
        <v>227939</v>
      </c>
      <c r="K16" s="63" t="s">
        <v>157</v>
      </c>
    </row>
    <row r="17" spans="2:11">
      <c r="B17" s="73" t="s">
        <v>21</v>
      </c>
      <c r="C17" s="74">
        <v>-78223</v>
      </c>
      <c r="D17" s="75">
        <v>-21845</v>
      </c>
      <c r="E17" s="75">
        <v>-56378</v>
      </c>
      <c r="F17" s="76" t="s">
        <v>157</v>
      </c>
      <c r="G17" s="51"/>
      <c r="H17" s="74">
        <v>-38885</v>
      </c>
      <c r="I17" s="75">
        <v>30984</v>
      </c>
      <c r="J17" s="75">
        <v>-69869</v>
      </c>
      <c r="K17" s="76" t="s">
        <v>157</v>
      </c>
    </row>
    <row r="18" spans="2:11" ht="7.5" customHeight="1">
      <c r="B18" s="77"/>
      <c r="C18" s="78"/>
      <c r="D18" s="78"/>
      <c r="E18" s="78"/>
      <c r="F18" s="79"/>
      <c r="G18" s="69"/>
      <c r="H18" s="78"/>
      <c r="I18" s="78"/>
      <c r="J18" s="78"/>
      <c r="K18" s="79"/>
    </row>
    <row r="19" spans="2:11">
      <c r="B19" s="61" t="s">
        <v>100</v>
      </c>
      <c r="C19" s="40">
        <v>248790</v>
      </c>
      <c r="D19" s="62">
        <v>113984</v>
      </c>
      <c r="E19" s="62">
        <v>134806</v>
      </c>
      <c r="F19" s="63">
        <v>1.1827000000000001</v>
      </c>
      <c r="G19" s="51"/>
      <c r="H19" s="40">
        <v>112904</v>
      </c>
      <c r="I19" s="62">
        <v>-45166</v>
      </c>
      <c r="J19" s="62">
        <v>158070</v>
      </c>
      <c r="K19" s="63" t="s">
        <v>157</v>
      </c>
    </row>
    <row r="20" spans="2:11">
      <c r="B20" s="80" t="s">
        <v>101</v>
      </c>
      <c r="C20" s="40">
        <v>242513</v>
      </c>
      <c r="D20" s="62">
        <v>108830</v>
      </c>
      <c r="E20" s="62">
        <v>133683</v>
      </c>
      <c r="F20" s="63">
        <v>1.2283999999999999</v>
      </c>
      <c r="G20" s="51"/>
      <c r="H20" s="40">
        <v>109641</v>
      </c>
      <c r="I20" s="62">
        <v>-47947</v>
      </c>
      <c r="J20" s="62">
        <v>157588</v>
      </c>
      <c r="K20" s="63" t="s">
        <v>157</v>
      </c>
    </row>
    <row r="21" spans="2:11" s="86" customFormat="1">
      <c r="B21" s="81" t="s">
        <v>102</v>
      </c>
      <c r="C21" s="82">
        <v>6277</v>
      </c>
      <c r="D21" s="83">
        <v>5154</v>
      </c>
      <c r="E21" s="83">
        <v>1123</v>
      </c>
      <c r="F21" s="84">
        <v>0.21790000000000001</v>
      </c>
      <c r="G21" s="85"/>
      <c r="H21" s="82">
        <v>3263</v>
      </c>
      <c r="I21" s="83">
        <v>2781</v>
      </c>
      <c r="J21" s="83">
        <v>482</v>
      </c>
      <c r="K21" s="84">
        <v>0.17330000000000001</v>
      </c>
    </row>
    <row r="22" spans="2:11">
      <c r="C22" s="87"/>
      <c r="G22" s="87"/>
      <c r="H22" s="87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5EF"/>
    <pageSetUpPr fitToPage="1"/>
  </sheetPr>
  <dimension ref="B1:G19"/>
  <sheetViews>
    <sheetView showGridLines="0" zoomScaleNormal="100" workbookViewId="0">
      <selection activeCell="B2" sqref="B2"/>
    </sheetView>
  </sheetViews>
  <sheetFormatPr baseColWidth="10" defaultColWidth="11.44140625" defaultRowHeight="13.8"/>
  <cols>
    <col min="1" max="1" width="5.44140625" style="88" customWidth="1"/>
    <col min="2" max="2" width="44.33203125" style="88" customWidth="1"/>
    <col min="3" max="4" width="12.6640625" style="88" customWidth="1"/>
    <col min="5" max="5" width="14.109375" style="88" customWidth="1"/>
    <col min="6" max="6" width="12.6640625" style="88" customWidth="1"/>
    <col min="7" max="16384" width="11.44140625" style="88"/>
  </cols>
  <sheetData>
    <row r="1" spans="2:7" ht="10.5" customHeight="1"/>
    <row r="2" spans="2:7" s="45" customFormat="1" ht="10.8">
      <c r="C2" s="89"/>
      <c r="D2" s="89"/>
      <c r="G2" s="90"/>
    </row>
    <row r="3" spans="2:7" s="95" customFormat="1" ht="30" customHeight="1">
      <c r="B3" s="30" t="s">
        <v>86</v>
      </c>
      <c r="C3" s="91" t="str">
        <f>+Market!C4</f>
        <v>Jun-24</v>
      </c>
      <c r="D3" s="92" t="s">
        <v>147</v>
      </c>
      <c r="E3" s="92" t="s">
        <v>80</v>
      </c>
      <c r="F3" s="93" t="s">
        <v>81</v>
      </c>
      <c r="G3" s="94"/>
    </row>
    <row r="4" spans="2:7" s="95" customFormat="1" ht="7.5" customHeight="1">
      <c r="B4" s="96"/>
      <c r="C4" s="97"/>
      <c r="D4" s="98"/>
      <c r="E4" s="98"/>
      <c r="F4" s="99"/>
      <c r="G4" s="94"/>
    </row>
    <row r="5" spans="2:7" s="100" customFormat="1" ht="13.2" customHeight="1">
      <c r="B5" s="32" t="s">
        <v>35</v>
      </c>
      <c r="C5" s="21">
        <v>1549072</v>
      </c>
      <c r="D5" s="49">
        <v>1683683</v>
      </c>
      <c r="E5" s="49">
        <v>-134611</v>
      </c>
      <c r="F5" s="50">
        <v>-0.08</v>
      </c>
      <c r="G5" s="90"/>
    </row>
    <row r="6" spans="2:7" s="100" customFormat="1" ht="13.2" customHeight="1">
      <c r="B6" s="34" t="s">
        <v>87</v>
      </c>
      <c r="C6" s="35">
        <v>3052909</v>
      </c>
      <c r="D6" s="53">
        <v>2950605</v>
      </c>
      <c r="E6" s="53">
        <v>102304</v>
      </c>
      <c r="F6" s="54">
        <v>3.4700000000000002E-2</v>
      </c>
      <c r="G6" s="90"/>
    </row>
    <row r="7" spans="2:7" s="100" customFormat="1" ht="7.5" customHeight="1">
      <c r="B7" s="101"/>
      <c r="C7" s="102"/>
      <c r="D7" s="102"/>
      <c r="E7" s="103"/>
      <c r="F7" s="104"/>
      <c r="G7" s="90"/>
    </row>
    <row r="8" spans="2:7" s="105" customFormat="1" ht="10.8">
      <c r="B8" s="39" t="s">
        <v>88</v>
      </c>
      <c r="C8" s="40">
        <v>4601981</v>
      </c>
      <c r="D8" s="62">
        <v>4634288</v>
      </c>
      <c r="E8" s="62">
        <v>-32307</v>
      </c>
      <c r="F8" s="63">
        <v>-7.0000000000000001E-3</v>
      </c>
      <c r="G8" s="94"/>
    </row>
    <row r="9" spans="2:7" s="45" customFormat="1" ht="10.8">
      <c r="C9" s="89"/>
      <c r="D9" s="89"/>
    </row>
    <row r="10" spans="2:7" s="45" customFormat="1" ht="10.8">
      <c r="C10" s="89"/>
      <c r="D10" s="89"/>
    </row>
    <row r="11" spans="2:7" s="45" customFormat="1" ht="28.5" customHeight="1">
      <c r="B11" s="30" t="s">
        <v>89</v>
      </c>
      <c r="C11" s="91" t="str">
        <f>+Market!C4</f>
        <v>Jun-24</v>
      </c>
      <c r="D11" s="92" t="s">
        <v>147</v>
      </c>
      <c r="E11" s="92" t="s">
        <v>80</v>
      </c>
      <c r="F11" s="93" t="s">
        <v>81</v>
      </c>
    </row>
    <row r="12" spans="2:7" s="95" customFormat="1" ht="7.5" customHeight="1">
      <c r="B12" s="96"/>
      <c r="C12" s="97"/>
      <c r="D12" s="98"/>
      <c r="E12" s="98"/>
      <c r="F12" s="99"/>
    </row>
    <row r="13" spans="2:7" s="100" customFormat="1" ht="12" customHeight="1">
      <c r="B13" s="32" t="s">
        <v>37</v>
      </c>
      <c r="C13" s="21">
        <v>1265091</v>
      </c>
      <c r="D13" s="49">
        <v>1368122</v>
      </c>
      <c r="E13" s="49">
        <v>-103031</v>
      </c>
      <c r="F13" s="50">
        <v>-7.5300000000000006E-2</v>
      </c>
      <c r="G13" s="90"/>
    </row>
    <row r="14" spans="2:7" s="100" customFormat="1" ht="12" customHeight="1">
      <c r="B14" s="34" t="s">
        <v>90</v>
      </c>
      <c r="C14" s="35">
        <v>901178</v>
      </c>
      <c r="D14" s="53">
        <v>910617</v>
      </c>
      <c r="E14" s="53">
        <v>-9439</v>
      </c>
      <c r="F14" s="54">
        <v>-1.04E-2</v>
      </c>
      <c r="G14" s="90"/>
    </row>
    <row r="15" spans="2:7" s="100" customFormat="1" ht="12.6" customHeight="1">
      <c r="B15" s="34" t="s">
        <v>91</v>
      </c>
      <c r="C15" s="35">
        <v>2435712</v>
      </c>
      <c r="D15" s="53">
        <v>2355549</v>
      </c>
      <c r="E15" s="53">
        <v>80163</v>
      </c>
      <c r="F15" s="54">
        <v>3.4000000000000002E-2</v>
      </c>
      <c r="G15" s="90"/>
    </row>
    <row r="16" spans="2:7" s="111" customFormat="1" ht="18.600000000000001" customHeight="1">
      <c r="B16" s="218" t="s">
        <v>158</v>
      </c>
      <c r="C16" s="107">
        <v>2421689</v>
      </c>
      <c r="D16" s="108">
        <v>2343796</v>
      </c>
      <c r="E16" s="108">
        <v>77893</v>
      </c>
      <c r="F16" s="109">
        <v>3.32E-2</v>
      </c>
      <c r="G16" s="110"/>
    </row>
    <row r="17" spans="2:7" s="111" customFormat="1" ht="10.8">
      <c r="B17" s="106" t="s">
        <v>102</v>
      </c>
      <c r="C17" s="107">
        <v>14023</v>
      </c>
      <c r="D17" s="108">
        <v>11753</v>
      </c>
      <c r="E17" s="108">
        <v>2270</v>
      </c>
      <c r="F17" s="109">
        <v>0.19309999999999999</v>
      </c>
      <c r="G17" s="110"/>
    </row>
    <row r="18" spans="2:7" s="100" customFormat="1" ht="6" customHeight="1">
      <c r="B18" s="101"/>
      <c r="C18" s="102"/>
      <c r="D18" s="102"/>
      <c r="E18" s="103"/>
      <c r="F18" s="104"/>
      <c r="G18" s="90"/>
    </row>
    <row r="19" spans="2:7" s="105" customFormat="1" ht="10.8">
      <c r="B19" s="39" t="s">
        <v>92</v>
      </c>
      <c r="C19" s="40">
        <v>4601981</v>
      </c>
      <c r="D19" s="62">
        <v>4634288</v>
      </c>
      <c r="E19" s="62">
        <v>-32307</v>
      </c>
      <c r="F19" s="63">
        <v>-7.0000000000000001E-3</v>
      </c>
      <c r="G19" s="94"/>
    </row>
  </sheetData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5EF"/>
    <pageSetUpPr fitToPage="1"/>
  </sheetPr>
  <dimension ref="B2:K24"/>
  <sheetViews>
    <sheetView showGridLines="0" zoomScaleNormal="100" workbookViewId="0">
      <selection activeCell="B2" sqref="B2:C2"/>
    </sheetView>
  </sheetViews>
  <sheetFormatPr baseColWidth="10" defaultColWidth="9.109375" defaultRowHeight="10.8"/>
  <cols>
    <col min="1" max="1" width="9.109375" style="28"/>
    <col min="2" max="2" width="12.33203125" style="28" customWidth="1"/>
    <col min="3" max="3" width="25.88671875" style="28" customWidth="1"/>
    <col min="4" max="4" width="11.88671875" style="28" customWidth="1"/>
    <col min="5" max="8" width="11.44140625" style="28" customWidth="1"/>
    <col min="9" max="9" width="1.109375" style="28" customWidth="1"/>
    <col min="10" max="10" width="10.6640625" style="28" customWidth="1"/>
    <col min="11" max="11" width="10.88671875" style="28" customWidth="1"/>
    <col min="12" max="16384" width="9.109375" style="28"/>
  </cols>
  <sheetData>
    <row r="2" spans="2:11" s="113" customFormat="1" ht="18.75" customHeight="1">
      <c r="B2" s="261" t="s">
        <v>56</v>
      </c>
      <c r="C2" s="261"/>
      <c r="D2" s="30" t="s">
        <v>78</v>
      </c>
      <c r="E2" s="91" t="str">
        <f>+Market!C4</f>
        <v>Jun-24</v>
      </c>
      <c r="F2" s="92" t="s">
        <v>147</v>
      </c>
      <c r="G2" s="229" t="str">
        <f>+Market!D4</f>
        <v>Jun-23</v>
      </c>
      <c r="H2" s="92" t="s">
        <v>36</v>
      </c>
      <c r="I2" s="112"/>
      <c r="J2" s="92" t="s">
        <v>0</v>
      </c>
    </row>
    <row r="3" spans="2:11" ht="10.5" customHeight="1"/>
    <row r="4" spans="2:11" ht="15" customHeight="1">
      <c r="B4" s="114" t="s">
        <v>27</v>
      </c>
      <c r="C4" s="115" t="s">
        <v>70</v>
      </c>
      <c r="D4" s="116" t="s">
        <v>28</v>
      </c>
      <c r="E4" s="235">
        <v>1.22</v>
      </c>
      <c r="F4" s="236">
        <v>1.23</v>
      </c>
      <c r="G4" s="117" t="s">
        <v>134</v>
      </c>
      <c r="H4" s="237">
        <v>-1.0000000000000009E-2</v>
      </c>
      <c r="I4" s="126"/>
      <c r="J4" s="58">
        <v>-8.0999999999999996E-3</v>
      </c>
    </row>
    <row r="5" spans="2:11" ht="15" customHeight="1">
      <c r="C5" s="37" t="s">
        <v>71</v>
      </c>
      <c r="D5" s="118" t="s">
        <v>28</v>
      </c>
      <c r="E5" s="238">
        <v>1.19</v>
      </c>
      <c r="F5" s="239">
        <v>1.2</v>
      </c>
      <c r="G5" s="119" t="s">
        <v>134</v>
      </c>
      <c r="H5" s="126">
        <v>-1.0000000000000009E-2</v>
      </c>
      <c r="I5" s="126"/>
      <c r="J5" s="120">
        <v>-8.3000000000000001E-3</v>
      </c>
    </row>
    <row r="6" spans="2:11" ht="15" customHeight="1">
      <c r="B6" s="121"/>
      <c r="C6" s="32" t="s">
        <v>29</v>
      </c>
      <c r="D6" s="122" t="s">
        <v>26</v>
      </c>
      <c r="E6" s="240">
        <v>283981</v>
      </c>
      <c r="F6" s="241">
        <v>315561</v>
      </c>
      <c r="G6" s="123" t="s">
        <v>134</v>
      </c>
      <c r="H6" s="242">
        <v>-31580</v>
      </c>
      <c r="I6" s="243"/>
      <c r="J6" s="50">
        <v>-0.10009999999999999</v>
      </c>
      <c r="K6" s="124"/>
    </row>
    <row r="7" spans="2:11" ht="15" customHeight="1">
      <c r="B7" s="114" t="s">
        <v>30</v>
      </c>
      <c r="C7" s="115" t="s">
        <v>72</v>
      </c>
      <c r="D7" s="116" t="s">
        <v>28</v>
      </c>
      <c r="E7" s="235">
        <v>0.89</v>
      </c>
      <c r="F7" s="244">
        <v>0.97</v>
      </c>
      <c r="G7" s="117" t="s">
        <v>134</v>
      </c>
      <c r="H7" s="245">
        <v>-7.999999999999996E-2</v>
      </c>
      <c r="I7" s="126"/>
      <c r="J7" s="58">
        <v>-8.2500000000000004E-2</v>
      </c>
    </row>
    <row r="8" spans="2:11" ht="15" customHeight="1">
      <c r="C8" s="37" t="s">
        <v>73</v>
      </c>
      <c r="D8" s="118" t="s">
        <v>31</v>
      </c>
      <c r="E8" s="246">
        <v>0.58399999999999996</v>
      </c>
      <c r="F8" s="247">
        <v>0.60040000000000004</v>
      </c>
      <c r="G8" s="119" t="s">
        <v>134</v>
      </c>
      <c r="H8" s="248">
        <v>-1.6400000000000081E-2</v>
      </c>
      <c r="I8" s="248"/>
      <c r="J8" s="120">
        <v>-2.7300000000000001E-2</v>
      </c>
    </row>
    <row r="9" spans="2:11" ht="15" customHeight="1">
      <c r="C9" s="37" t="s">
        <v>74</v>
      </c>
      <c r="D9" s="118" t="s">
        <v>31</v>
      </c>
      <c r="E9" s="246">
        <v>0.41599999999999998</v>
      </c>
      <c r="F9" s="247">
        <v>0.39960000000000001</v>
      </c>
      <c r="G9" s="119" t="s">
        <v>134</v>
      </c>
      <c r="H9" s="248">
        <v>1.639999999999997E-2</v>
      </c>
      <c r="I9" s="248"/>
      <c r="J9" s="120">
        <v>4.1000000000000002E-2</v>
      </c>
    </row>
    <row r="10" spans="2:11" ht="15" customHeight="1">
      <c r="B10" s="121"/>
      <c r="C10" s="32" t="s">
        <v>75</v>
      </c>
      <c r="D10" s="122" t="s">
        <v>28</v>
      </c>
      <c r="E10" s="233">
        <v>13.2</v>
      </c>
      <c r="F10" s="250" t="s">
        <v>134</v>
      </c>
      <c r="G10" s="125">
        <v>11.65</v>
      </c>
      <c r="H10" s="234">
        <v>1.5499999999999989</v>
      </c>
      <c r="I10" s="126"/>
      <c r="J10" s="50">
        <v>0.13300000000000001</v>
      </c>
    </row>
    <row r="11" spans="2:11" ht="15" customHeight="1">
      <c r="B11" s="114" t="s">
        <v>32</v>
      </c>
      <c r="C11" s="115" t="s">
        <v>33</v>
      </c>
      <c r="D11" s="116" t="s">
        <v>31</v>
      </c>
      <c r="E11" s="127">
        <v>0.19886340396259272</v>
      </c>
      <c r="F11" s="251" t="s">
        <v>134</v>
      </c>
      <c r="G11" s="248">
        <v>7.7218721672658905E-2</v>
      </c>
      <c r="H11" s="128">
        <v>0.12164468228993382</v>
      </c>
      <c r="I11" s="129"/>
      <c r="J11" s="58">
        <v>1.5752999999999999</v>
      </c>
    </row>
    <row r="12" spans="2:11" ht="15" customHeight="1">
      <c r="C12" s="37" t="s">
        <v>76</v>
      </c>
      <c r="D12" s="118" t="s">
        <v>31</v>
      </c>
      <c r="E12" s="130">
        <v>0.27785693583157023</v>
      </c>
      <c r="F12" s="251" t="s">
        <v>134</v>
      </c>
      <c r="G12" s="248">
        <v>0.36115678298255155</v>
      </c>
      <c r="H12" s="129">
        <v>-8.3299847150981321E-2</v>
      </c>
      <c r="I12" s="129"/>
      <c r="J12" s="120">
        <v>-0.2306</v>
      </c>
    </row>
    <row r="13" spans="2:11" ht="15" customHeight="1">
      <c r="B13" s="121"/>
      <c r="C13" s="32" t="s">
        <v>77</v>
      </c>
      <c r="D13" s="122" t="s">
        <v>31</v>
      </c>
      <c r="E13" s="131">
        <v>0.1445039915331183</v>
      </c>
      <c r="F13" s="250" t="s">
        <v>134</v>
      </c>
      <c r="G13" s="249">
        <v>0.16490120694222279</v>
      </c>
      <c r="H13" s="132">
        <v>-2.0397215409104497E-2</v>
      </c>
      <c r="I13" s="129"/>
      <c r="J13" s="50">
        <v>-0.1237</v>
      </c>
    </row>
    <row r="14" spans="2:11" ht="7.5" customHeight="1">
      <c r="J14" s="133"/>
    </row>
    <row r="15" spans="2:11">
      <c r="B15" s="28" t="s">
        <v>63</v>
      </c>
    </row>
    <row r="16" spans="2:11">
      <c r="B16" s="28" t="s">
        <v>64</v>
      </c>
    </row>
    <row r="17" spans="2:10">
      <c r="B17" s="28" t="s">
        <v>65</v>
      </c>
    </row>
    <row r="18" spans="2:10">
      <c r="B18" s="28" t="s">
        <v>66</v>
      </c>
    </row>
    <row r="19" spans="2:10">
      <c r="B19" s="28" t="s">
        <v>67</v>
      </c>
    </row>
    <row r="20" spans="2:10">
      <c r="B20" s="28" t="s">
        <v>68</v>
      </c>
    </row>
    <row r="21" spans="2:10">
      <c r="B21" s="28" t="s">
        <v>142</v>
      </c>
    </row>
    <row r="22" spans="2:10">
      <c r="B22" s="28" t="s">
        <v>143</v>
      </c>
    </row>
    <row r="23" spans="2:10">
      <c r="B23" s="134" t="s">
        <v>69</v>
      </c>
      <c r="C23" s="134"/>
      <c r="D23" s="134"/>
      <c r="E23" s="134"/>
      <c r="F23" s="134"/>
      <c r="G23" s="134"/>
      <c r="H23" s="134"/>
      <c r="I23" s="134"/>
      <c r="J23" s="134"/>
    </row>
    <row r="24" spans="2:10" ht="12">
      <c r="B24" s="135"/>
    </row>
  </sheetData>
  <mergeCells count="1">
    <mergeCell ref="B2:C2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5EF"/>
    <pageSetUpPr fitToPage="1"/>
  </sheetPr>
  <dimension ref="B2:F9"/>
  <sheetViews>
    <sheetView showGridLines="0" zoomScaleNormal="100" workbookViewId="0">
      <selection activeCell="B2" sqref="B2"/>
    </sheetView>
  </sheetViews>
  <sheetFormatPr baseColWidth="10" defaultColWidth="11.44140625" defaultRowHeight="13.8"/>
  <cols>
    <col min="1" max="1" width="4.6640625" style="88" customWidth="1"/>
    <col min="2" max="2" width="43.109375" style="88" customWidth="1"/>
    <col min="3" max="3" width="13.109375" style="88" customWidth="1"/>
    <col min="4" max="4" width="12.88671875" style="88" customWidth="1"/>
    <col min="5" max="5" width="13.44140625" style="88" customWidth="1"/>
    <col min="6" max="6" width="12.44140625" style="88" customWidth="1"/>
    <col min="7" max="16384" width="11.44140625" style="88"/>
  </cols>
  <sheetData>
    <row r="2" spans="2:6">
      <c r="C2" s="136"/>
      <c r="D2" s="136"/>
      <c r="E2" s="137"/>
      <c r="F2" s="137"/>
    </row>
    <row r="3" spans="2:6" s="137" customFormat="1" ht="21.6">
      <c r="B3" s="30" t="s">
        <v>79</v>
      </c>
      <c r="C3" s="91" t="str">
        <f>+Market!C4</f>
        <v>Jun-24</v>
      </c>
      <c r="D3" s="92" t="str">
        <f>+Market!D4</f>
        <v>Jun-23</v>
      </c>
      <c r="E3" s="92" t="s">
        <v>80</v>
      </c>
      <c r="F3" s="93" t="s">
        <v>81</v>
      </c>
    </row>
    <row r="4" spans="2:6" s="137" customFormat="1" ht="8.25" customHeight="1">
      <c r="B4" s="96"/>
      <c r="C4" s="97"/>
      <c r="D4" s="98"/>
      <c r="E4" s="98"/>
      <c r="F4" s="99"/>
    </row>
    <row r="5" spans="2:6" s="137" customFormat="1">
      <c r="B5" s="32" t="s">
        <v>82</v>
      </c>
      <c r="C5" s="21">
        <v>174232</v>
      </c>
      <c r="D5" s="49">
        <v>171230</v>
      </c>
      <c r="E5" s="49">
        <v>3002</v>
      </c>
      <c r="F5" s="50">
        <v>1.7531974537172226E-2</v>
      </c>
    </row>
    <row r="6" spans="2:6" s="137" customFormat="1">
      <c r="B6" s="34" t="s">
        <v>83</v>
      </c>
      <c r="C6" s="35">
        <v>139331</v>
      </c>
      <c r="D6" s="53">
        <v>60957</v>
      </c>
      <c r="E6" s="53">
        <v>78374</v>
      </c>
      <c r="F6" s="54">
        <v>1.2857260035762914</v>
      </c>
    </row>
    <row r="7" spans="2:6" s="137" customFormat="1">
      <c r="B7" s="34" t="s">
        <v>84</v>
      </c>
      <c r="C7" s="35">
        <v>-531152</v>
      </c>
      <c r="D7" s="53">
        <v>-239481</v>
      </c>
      <c r="E7" s="53">
        <v>-291671</v>
      </c>
      <c r="F7" s="54">
        <v>1.2179296061065388</v>
      </c>
    </row>
    <row r="8" spans="2:6" s="137" customFormat="1" ht="7.5" customHeight="1">
      <c r="B8" s="101"/>
      <c r="C8" s="102"/>
      <c r="D8" s="102"/>
      <c r="E8" s="103"/>
      <c r="F8" s="104"/>
    </row>
    <row r="9" spans="2:6" s="137" customFormat="1">
      <c r="B9" s="39" t="s">
        <v>85</v>
      </c>
      <c r="C9" s="40">
        <v>-217589</v>
      </c>
      <c r="D9" s="62">
        <v>-7294</v>
      </c>
      <c r="E9" s="62">
        <v>-210295</v>
      </c>
      <c r="F9" s="63" t="s">
        <v>157</v>
      </c>
    </row>
  </sheetData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5EF"/>
    <pageSetUpPr fitToPage="1"/>
  </sheetPr>
  <dimension ref="B3:H12"/>
  <sheetViews>
    <sheetView showGridLines="0" zoomScaleNormal="100" workbookViewId="0">
      <selection activeCell="B3" sqref="B3"/>
    </sheetView>
  </sheetViews>
  <sheetFormatPr baseColWidth="10" defaultColWidth="11.44140625" defaultRowHeight="13.8"/>
  <cols>
    <col min="1" max="1" width="5.44140625" style="88" customWidth="1"/>
    <col min="2" max="2" width="32" style="88" customWidth="1"/>
    <col min="3" max="4" width="12.88671875" style="88" customWidth="1"/>
    <col min="5" max="5" width="1.44140625" style="88" customWidth="1"/>
    <col min="6" max="16384" width="11.44140625" style="88"/>
  </cols>
  <sheetData>
    <row r="3" spans="2:8" s="28" customFormat="1" ht="27" customHeight="1">
      <c r="B3" s="138"/>
      <c r="C3" s="262" t="s">
        <v>93</v>
      </c>
      <c r="D3" s="263"/>
      <c r="E3" s="263"/>
      <c r="F3" s="263"/>
      <c r="G3" s="263"/>
    </row>
    <row r="4" spans="2:8" s="28" customFormat="1" ht="24.75" customHeight="1">
      <c r="B4" s="265" t="s">
        <v>96</v>
      </c>
      <c r="C4" s="264" t="s">
        <v>94</v>
      </c>
      <c r="D4" s="264"/>
      <c r="E4" s="139"/>
      <c r="F4" s="264" t="s">
        <v>95</v>
      </c>
      <c r="G4" s="264"/>
      <c r="H4" s="140"/>
    </row>
    <row r="5" spans="2:8" s="28" customFormat="1" ht="15" customHeight="1">
      <c r="B5" s="261"/>
      <c r="C5" s="9" t="str">
        <f>+Market!C4</f>
        <v>Jun-24</v>
      </c>
      <c r="D5" s="10" t="str">
        <f>+Market!D4</f>
        <v>Jun-23</v>
      </c>
      <c r="E5" s="139"/>
      <c r="F5" s="9" t="str">
        <f>+Market!C4</f>
        <v>Jun-24</v>
      </c>
      <c r="G5" s="10" t="str">
        <f>+Market!D4</f>
        <v>Jun-23</v>
      </c>
    </row>
    <row r="6" spans="2:8" s="28" customFormat="1" ht="8.25" customHeight="1">
      <c r="B6" s="96"/>
      <c r="C6" s="97"/>
      <c r="D6" s="98"/>
      <c r="E6" s="139"/>
      <c r="F6" s="97"/>
      <c r="G6" s="98"/>
    </row>
    <row r="7" spans="2:8" s="28" customFormat="1" ht="10.8">
      <c r="B7" s="32" t="s">
        <v>57</v>
      </c>
      <c r="C7" s="21">
        <v>86424</v>
      </c>
      <c r="D7" s="49">
        <v>105089</v>
      </c>
      <c r="E7" s="141"/>
      <c r="F7" s="21">
        <v>22736</v>
      </c>
      <c r="G7" s="49">
        <v>23278</v>
      </c>
    </row>
    <row r="8" spans="2:8" s="28" customFormat="1" ht="10.8">
      <c r="B8" s="34" t="s">
        <v>34</v>
      </c>
      <c r="C8" s="35">
        <v>2050</v>
      </c>
      <c r="D8" s="53">
        <v>505</v>
      </c>
      <c r="E8" s="141"/>
      <c r="F8" s="35">
        <v>3328</v>
      </c>
      <c r="G8" s="53">
        <v>3329</v>
      </c>
    </row>
    <row r="9" spans="2:8" s="28" customFormat="1" ht="11.25" hidden="1" customHeight="1">
      <c r="B9" s="34"/>
      <c r="C9" s="35"/>
      <c r="D9" s="53"/>
      <c r="E9" s="141"/>
      <c r="F9" s="35"/>
      <c r="G9" s="53"/>
    </row>
    <row r="10" spans="2:8" s="28" customFormat="1" ht="8.25" customHeight="1">
      <c r="B10" s="142"/>
      <c r="C10" s="143"/>
      <c r="D10" s="144"/>
      <c r="E10" s="141"/>
      <c r="F10" s="143"/>
      <c r="G10" s="144"/>
    </row>
    <row r="11" spans="2:8" s="28" customFormat="1" ht="10.8">
      <c r="B11" s="145" t="s">
        <v>97</v>
      </c>
      <c r="C11" s="146">
        <v>88474</v>
      </c>
      <c r="D11" s="147">
        <v>105594</v>
      </c>
      <c r="E11" s="148"/>
      <c r="F11" s="146">
        <v>26064</v>
      </c>
      <c r="G11" s="147">
        <v>26607</v>
      </c>
    </row>
    <row r="12" spans="2:8" s="28" customFormat="1" ht="17.25" customHeight="1">
      <c r="B12" s="43"/>
    </row>
  </sheetData>
  <mergeCells count="4">
    <mergeCell ref="C3:G3"/>
    <mergeCell ref="C4:D4"/>
    <mergeCell ref="F4:G4"/>
    <mergeCell ref="B4:B5"/>
  </mergeCells>
  <pageMargins left="0.70866141732283472" right="0.70866141732283472" top="0.74803149606299213" bottom="0.74803149606299213" header="0.31496062992125984" footer="0.31496062992125984"/>
  <pageSetup paperSize="9" scale="86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5EF"/>
    <pageSetUpPr fitToPage="1"/>
  </sheetPr>
  <dimension ref="B1:D6"/>
  <sheetViews>
    <sheetView showGridLines="0" zoomScaleNormal="100" workbookViewId="0">
      <selection activeCell="B3" sqref="B3"/>
    </sheetView>
  </sheetViews>
  <sheetFormatPr baseColWidth="10" defaultColWidth="11.44140625" defaultRowHeight="13.8"/>
  <cols>
    <col min="1" max="1" width="5.33203125" style="88" customWidth="1"/>
    <col min="2" max="2" width="28.5546875" style="88" customWidth="1"/>
    <col min="3" max="3" width="12.44140625" style="88" customWidth="1"/>
    <col min="4" max="4" width="13.33203125" style="88" customWidth="1"/>
    <col min="5" max="16384" width="11.44140625" style="88"/>
  </cols>
  <sheetData>
    <row r="1" spans="2:4" ht="12.75" customHeight="1"/>
    <row r="3" spans="2:4" s="43" customFormat="1" ht="30" customHeight="1">
      <c r="B3" s="8" t="s">
        <v>59</v>
      </c>
      <c r="C3" s="9" t="s">
        <v>156</v>
      </c>
      <c r="D3" s="10" t="s">
        <v>148</v>
      </c>
    </row>
    <row r="4" spans="2:4" s="43" customFormat="1" ht="6" customHeight="1">
      <c r="B4" s="15"/>
      <c r="C4" s="215"/>
      <c r="D4" s="16"/>
    </row>
    <row r="5" spans="2:4" s="43" customFormat="1" ht="10.8">
      <c r="B5" s="20" t="s">
        <v>38</v>
      </c>
      <c r="C5" s="149">
        <v>1</v>
      </c>
      <c r="D5" s="150">
        <v>1</v>
      </c>
    </row>
    <row r="6" spans="2:4" s="43" customFormat="1" ht="8.25" customHeight="1"/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5EF"/>
    <pageSetUpPr fitToPage="1"/>
  </sheetPr>
  <dimension ref="A2:F40"/>
  <sheetViews>
    <sheetView showGridLines="0" zoomScaleNormal="100" workbookViewId="0"/>
  </sheetViews>
  <sheetFormatPr baseColWidth="10" defaultColWidth="11.44140625" defaultRowHeight="10.8"/>
  <cols>
    <col min="1" max="1" width="34.6640625" style="151" customWidth="1"/>
    <col min="2" max="5" width="13.109375" style="151" customWidth="1"/>
    <col min="6" max="6" width="11.33203125" style="151" customWidth="1"/>
    <col min="7" max="16384" width="11.44140625" style="151"/>
  </cols>
  <sheetData>
    <row r="2" spans="1:6" ht="20.25" customHeight="1">
      <c r="A2" s="271" t="s">
        <v>98</v>
      </c>
      <c r="B2" s="273" t="str">
        <f>+Market!C4</f>
        <v>Jun-24</v>
      </c>
      <c r="C2" s="266" t="str">
        <f>+Market!D4</f>
        <v>Jun-23</v>
      </c>
      <c r="D2" s="266" t="s">
        <v>80</v>
      </c>
      <c r="E2" s="268" t="s">
        <v>81</v>
      </c>
    </row>
    <row r="3" spans="1:6" ht="20.25" customHeight="1">
      <c r="A3" s="272"/>
      <c r="B3" s="274"/>
      <c r="C3" s="267"/>
      <c r="D3" s="267"/>
      <c r="E3" s="269"/>
    </row>
    <row r="4" spans="1:6" ht="18" customHeight="1">
      <c r="A4" s="152" t="s">
        <v>44</v>
      </c>
      <c r="B4" s="153">
        <v>8905.0067120000003</v>
      </c>
      <c r="C4" s="154">
        <v>7750.5169609999994</v>
      </c>
      <c r="D4" s="154">
        <f t="shared" ref="D4:D18" si="0">+B4-C4</f>
        <v>1154.489751000001</v>
      </c>
      <c r="E4" s="155">
        <f t="shared" ref="E4:E18" si="1">+B4/C4-1</f>
        <v>0.14895648339450185</v>
      </c>
    </row>
    <row r="5" spans="1:6">
      <c r="A5" s="32" t="s">
        <v>45</v>
      </c>
      <c r="B5" s="156">
        <v>5669.4232699999993</v>
      </c>
      <c r="C5" s="157">
        <v>3562.2017330000003</v>
      </c>
      <c r="D5" s="157">
        <f t="shared" si="0"/>
        <v>2107.221536999999</v>
      </c>
      <c r="E5" s="158">
        <f t="shared" si="1"/>
        <v>0.59155030931539865</v>
      </c>
    </row>
    <row r="6" spans="1:6">
      <c r="A6" s="34" t="s">
        <v>55</v>
      </c>
      <c r="B6" s="159">
        <v>3177.0950000000003</v>
      </c>
      <c r="C6" s="160">
        <v>4137.5051899999999</v>
      </c>
      <c r="D6" s="160">
        <f t="shared" si="0"/>
        <v>-960.4101899999996</v>
      </c>
      <c r="E6" s="161">
        <f t="shared" si="1"/>
        <v>-0.23212301759070408</v>
      </c>
    </row>
    <row r="7" spans="1:6">
      <c r="A7" s="115" t="s">
        <v>62</v>
      </c>
      <c r="B7" s="162">
        <v>58.488441999999999</v>
      </c>
      <c r="C7" s="163">
        <v>50.810037999999999</v>
      </c>
      <c r="D7" s="163">
        <f t="shared" si="0"/>
        <v>7.6784040000000005</v>
      </c>
      <c r="E7" s="164">
        <f t="shared" si="1"/>
        <v>0.15111982400013169</v>
      </c>
    </row>
    <row r="8" spans="1:6" ht="16.5" customHeight="1">
      <c r="A8" s="165" t="s">
        <v>46</v>
      </c>
      <c r="B8" s="166">
        <v>8709.6642419999989</v>
      </c>
      <c r="C8" s="154">
        <v>7798.893172</v>
      </c>
      <c r="D8" s="154">
        <f t="shared" si="0"/>
        <v>910.77106999999887</v>
      </c>
      <c r="E8" s="167">
        <f t="shared" si="1"/>
        <v>0.1167820932936865</v>
      </c>
      <c r="F8" s="168"/>
    </row>
    <row r="9" spans="1:6">
      <c r="A9" s="32" t="s">
        <v>47</v>
      </c>
      <c r="B9" s="156">
        <v>254.12496100000001</v>
      </c>
      <c r="C9" s="157">
        <v>254.12496100000001</v>
      </c>
      <c r="D9" s="157">
        <f t="shared" si="0"/>
        <v>0</v>
      </c>
      <c r="E9" s="158">
        <f t="shared" si="1"/>
        <v>0</v>
      </c>
    </row>
    <row r="10" spans="1:6">
      <c r="A10" s="34" t="s">
        <v>48</v>
      </c>
      <c r="B10" s="159">
        <v>5392.0610579999993</v>
      </c>
      <c r="C10" s="160">
        <v>4473.1340749999999</v>
      </c>
      <c r="D10" s="160">
        <f t="shared" si="0"/>
        <v>918.92698299999938</v>
      </c>
      <c r="E10" s="161">
        <f t="shared" si="1"/>
        <v>0.20543247029768485</v>
      </c>
      <c r="F10" s="168"/>
    </row>
    <row r="11" spans="1:6">
      <c r="A11" s="34" t="s">
        <v>136</v>
      </c>
      <c r="B11" s="159">
        <v>3317.6031839999996</v>
      </c>
      <c r="C11" s="160">
        <v>3325.7590970000001</v>
      </c>
      <c r="D11" s="160">
        <f t="shared" si="0"/>
        <v>-8.1559130000005098</v>
      </c>
      <c r="E11" s="161">
        <f t="shared" si="1"/>
        <v>-2.4523462951232533E-3</v>
      </c>
    </row>
    <row r="12" spans="1:6" ht="16.5" hidden="1" customHeight="1">
      <c r="A12" s="169" t="s">
        <v>49</v>
      </c>
      <c r="B12" s="170">
        <v>0</v>
      </c>
      <c r="C12" s="171">
        <v>0</v>
      </c>
      <c r="D12" s="171">
        <f t="shared" si="0"/>
        <v>0</v>
      </c>
      <c r="E12" s="172" t="e">
        <f t="shared" si="1"/>
        <v>#DIV/0!</v>
      </c>
    </row>
    <row r="13" spans="1:6" ht="16.5" customHeight="1">
      <c r="A13" s="165" t="s">
        <v>50</v>
      </c>
      <c r="B13" s="166">
        <v>17614.670954000001</v>
      </c>
      <c r="C13" s="154">
        <v>15549.367494000002</v>
      </c>
      <c r="D13" s="154">
        <f t="shared" si="0"/>
        <v>2065.3034599999992</v>
      </c>
      <c r="E13" s="167">
        <f t="shared" si="1"/>
        <v>0.13282234539745308</v>
      </c>
    </row>
    <row r="14" spans="1:6">
      <c r="A14" s="32" t="s">
        <v>139</v>
      </c>
      <c r="B14" s="156">
        <v>6774.7735560000001</v>
      </c>
      <c r="C14" s="157">
        <v>5613.3892470000001</v>
      </c>
      <c r="D14" s="157">
        <f t="shared" si="0"/>
        <v>1161.384309</v>
      </c>
      <c r="E14" s="158">
        <f t="shared" si="1"/>
        <v>0.20689538136352947</v>
      </c>
    </row>
    <row r="15" spans="1:6">
      <c r="A15" s="34" t="s">
        <v>140</v>
      </c>
      <c r="B15" s="159">
        <v>9897.0291049999996</v>
      </c>
      <c r="C15" s="160">
        <v>9611.177931000002</v>
      </c>
      <c r="D15" s="160">
        <f t="shared" si="0"/>
        <v>285.85117399999763</v>
      </c>
      <c r="E15" s="161">
        <f t="shared" si="1"/>
        <v>2.9741533873596238E-2</v>
      </c>
    </row>
    <row r="16" spans="1:6">
      <c r="A16" s="34" t="s">
        <v>137</v>
      </c>
      <c r="B16" s="159">
        <v>942.86829299999999</v>
      </c>
      <c r="C16" s="160">
        <v>324.80031600000001</v>
      </c>
      <c r="D16" s="160">
        <f t="shared" si="0"/>
        <v>618.06797699999993</v>
      </c>
      <c r="E16" s="161">
        <f t="shared" si="1"/>
        <v>1.9029167970390768</v>
      </c>
    </row>
    <row r="17" spans="1:6">
      <c r="A17" s="115" t="s">
        <v>138</v>
      </c>
      <c r="B17" s="162">
        <v>254.12496100000001</v>
      </c>
      <c r="C17" s="163">
        <v>254.12496100000001</v>
      </c>
      <c r="D17" s="163">
        <f t="shared" si="0"/>
        <v>0</v>
      </c>
      <c r="E17" s="164">
        <f t="shared" si="1"/>
        <v>0</v>
      </c>
    </row>
    <row r="18" spans="1:6" ht="13.5" customHeight="1">
      <c r="A18" s="165" t="s">
        <v>51</v>
      </c>
      <c r="B18" s="166">
        <v>40413.749508214591</v>
      </c>
      <c r="C18" s="154">
        <v>38677.942664729257</v>
      </c>
      <c r="D18" s="154">
        <f t="shared" si="0"/>
        <v>1735.806843485334</v>
      </c>
      <c r="E18" s="167">
        <f t="shared" si="1"/>
        <v>4.4878468809258276E-2</v>
      </c>
    </row>
    <row r="19" spans="1:6" ht="14.25" customHeight="1">
      <c r="A19" s="173" t="s">
        <v>52</v>
      </c>
      <c r="B19" s="174">
        <v>0.43585836920228355</v>
      </c>
      <c r="C19" s="175">
        <v>0.40202157671068689</v>
      </c>
      <c r="D19" s="176">
        <f>+B19-C19</f>
        <v>3.3836792491596657E-2</v>
      </c>
      <c r="E19" s="176">
        <f>+B19/C19-1</f>
        <v>8.4166608092150152E-2</v>
      </c>
    </row>
    <row r="20" spans="1:6" s="51" customFormat="1" ht="11.25" customHeight="1">
      <c r="A20" s="270"/>
      <c r="B20" s="270"/>
      <c r="C20" s="177"/>
      <c r="D20" s="177"/>
      <c r="E20" s="177"/>
      <c r="F20" s="178"/>
    </row>
    <row r="21" spans="1:6" s="51" customFormat="1" ht="11.25" customHeight="1">
      <c r="A21" s="177"/>
      <c r="B21" s="177"/>
      <c r="C21" s="177"/>
      <c r="D21" s="177"/>
      <c r="E21" s="177"/>
      <c r="F21" s="178"/>
    </row>
    <row r="22" spans="1:6" ht="23.25" customHeight="1">
      <c r="A22" s="271" t="s">
        <v>99</v>
      </c>
      <c r="B22" s="273" t="str">
        <f>+Market!G4</f>
        <v>Q2 2024</v>
      </c>
      <c r="C22" s="266" t="str">
        <f>+Market!H4</f>
        <v>Q2 2023</v>
      </c>
      <c r="D22" s="266" t="s">
        <v>80</v>
      </c>
      <c r="E22" s="268" t="s">
        <v>81</v>
      </c>
    </row>
    <row r="23" spans="1:6" ht="20.25" customHeight="1">
      <c r="A23" s="272"/>
      <c r="B23" s="274"/>
      <c r="C23" s="267"/>
      <c r="D23" s="267"/>
      <c r="E23" s="269"/>
    </row>
    <row r="24" spans="1:6" ht="16.5" customHeight="1">
      <c r="A24" s="152" t="s">
        <v>44</v>
      </c>
      <c r="B24" s="153">
        <v>4565.3538460000009</v>
      </c>
      <c r="C24" s="154">
        <v>4034.5395199999994</v>
      </c>
      <c r="D24" s="154">
        <f t="shared" ref="D24:D38" si="2">+B24-C24</f>
        <v>530.81432600000153</v>
      </c>
      <c r="E24" s="155">
        <f t="shared" ref="E24:E38" si="3">+B24/C24-1</f>
        <v>0.13156751182350579</v>
      </c>
    </row>
    <row r="25" spans="1:6">
      <c r="A25" s="32" t="s">
        <v>45</v>
      </c>
      <c r="B25" s="156">
        <v>2796.2997909999995</v>
      </c>
      <c r="C25" s="157">
        <v>1614.6010610000003</v>
      </c>
      <c r="D25" s="157">
        <f t="shared" si="2"/>
        <v>1181.6987299999992</v>
      </c>
      <c r="E25" s="158">
        <f t="shared" si="3"/>
        <v>0.73188279045730109</v>
      </c>
    </row>
    <row r="26" spans="1:6">
      <c r="A26" s="34" t="s">
        <v>55</v>
      </c>
      <c r="B26" s="159">
        <v>1739.7815070000001</v>
      </c>
      <c r="C26" s="160">
        <v>2394.0414390000001</v>
      </c>
      <c r="D26" s="160">
        <f t="shared" si="2"/>
        <v>-654.25993199999994</v>
      </c>
      <c r="E26" s="161">
        <f t="shared" si="3"/>
        <v>-0.27328680337015665</v>
      </c>
    </row>
    <row r="27" spans="1:6">
      <c r="A27" s="115" t="s">
        <v>62</v>
      </c>
      <c r="B27" s="162">
        <v>29.272548</v>
      </c>
      <c r="C27" s="163">
        <v>25.897019999999998</v>
      </c>
      <c r="D27" s="163">
        <f t="shared" si="2"/>
        <v>3.3755280000000027</v>
      </c>
      <c r="E27" s="164">
        <f t="shared" si="3"/>
        <v>0.13034426354847017</v>
      </c>
    </row>
    <row r="28" spans="1:6" ht="16.5" customHeight="1">
      <c r="A28" s="165" t="s">
        <v>46</v>
      </c>
      <c r="B28" s="166">
        <v>4284.8142509999998</v>
      </c>
      <c r="C28" s="154">
        <v>3738.6217270000006</v>
      </c>
      <c r="D28" s="154">
        <f t="shared" si="2"/>
        <v>546.19252399999914</v>
      </c>
      <c r="E28" s="167">
        <f t="shared" si="3"/>
        <v>0.14609462092820036</v>
      </c>
    </row>
    <row r="29" spans="1:6">
      <c r="A29" s="32" t="s">
        <v>47</v>
      </c>
      <c r="B29" s="156">
        <v>128.23384000000001</v>
      </c>
      <c r="C29" s="157">
        <v>128.23384000000001</v>
      </c>
      <c r="D29" s="157">
        <f t="shared" si="2"/>
        <v>0</v>
      </c>
      <c r="E29" s="158">
        <f t="shared" si="3"/>
        <v>0</v>
      </c>
    </row>
    <row r="30" spans="1:6">
      <c r="A30" s="34" t="s">
        <v>48</v>
      </c>
      <c r="B30" s="159">
        <v>2674.6913899999995</v>
      </c>
      <c r="C30" s="160">
        <v>2012.025431</v>
      </c>
      <c r="D30" s="160">
        <f t="shared" si="2"/>
        <v>662.66595899999948</v>
      </c>
      <c r="E30" s="161">
        <f t="shared" si="3"/>
        <v>0.32935267556267744</v>
      </c>
    </row>
    <row r="31" spans="1:6">
      <c r="A31" s="34" t="s">
        <v>136</v>
      </c>
      <c r="B31" s="159">
        <v>1610.1228609999998</v>
      </c>
      <c r="C31" s="160">
        <v>1726.5962960000004</v>
      </c>
      <c r="D31" s="160">
        <f t="shared" si="2"/>
        <v>-116.47343500000056</v>
      </c>
      <c r="E31" s="161">
        <f t="shared" si="3"/>
        <v>-6.7458406617594502E-2</v>
      </c>
    </row>
    <row r="32" spans="1:6" ht="11.25" hidden="1" customHeight="1">
      <c r="A32" s="169" t="s">
        <v>49</v>
      </c>
      <c r="B32" s="170">
        <v>0</v>
      </c>
      <c r="C32" s="171">
        <v>0</v>
      </c>
      <c r="D32" s="171">
        <f t="shared" si="2"/>
        <v>0</v>
      </c>
      <c r="E32" s="172" t="e">
        <f t="shared" si="3"/>
        <v>#DIV/0!</v>
      </c>
    </row>
    <row r="33" spans="1:5" ht="15.75" customHeight="1">
      <c r="A33" s="165" t="s">
        <v>50</v>
      </c>
      <c r="B33" s="166">
        <v>8850.1680990000004</v>
      </c>
      <c r="C33" s="154">
        <v>7773.1186100000032</v>
      </c>
      <c r="D33" s="154">
        <f t="shared" si="2"/>
        <v>1077.0494889999973</v>
      </c>
      <c r="E33" s="167">
        <f t="shared" si="3"/>
        <v>0.13856079432705282</v>
      </c>
    </row>
    <row r="34" spans="1:5">
      <c r="A34" s="32" t="s">
        <v>139</v>
      </c>
      <c r="B34" s="156">
        <v>3388.9923789999998</v>
      </c>
      <c r="C34" s="157">
        <v>2779.3725589999999</v>
      </c>
      <c r="D34" s="157">
        <f t="shared" si="2"/>
        <v>609.61981999999989</v>
      </c>
      <c r="E34" s="158">
        <f t="shared" si="3"/>
        <v>0.21933720904956222</v>
      </c>
    </row>
    <row r="35" spans="1:5">
      <c r="A35" s="34" t="s">
        <v>140</v>
      </c>
      <c r="B35" s="159">
        <v>4973.1580119999999</v>
      </c>
      <c r="C35" s="160">
        <v>4741.9420430000027</v>
      </c>
      <c r="D35" s="160">
        <f t="shared" si="2"/>
        <v>231.21596899999713</v>
      </c>
      <c r="E35" s="161">
        <f t="shared" si="3"/>
        <v>4.8759762751912072E-2</v>
      </c>
    </row>
    <row r="36" spans="1:5">
      <c r="A36" s="34" t="s">
        <v>137</v>
      </c>
      <c r="B36" s="159">
        <v>488.01770800000003</v>
      </c>
      <c r="C36" s="160">
        <v>251.80400800000001</v>
      </c>
      <c r="D36" s="160">
        <f t="shared" si="2"/>
        <v>236.21370000000002</v>
      </c>
      <c r="E36" s="161">
        <f t="shared" si="3"/>
        <v>0.93808554469077388</v>
      </c>
    </row>
    <row r="37" spans="1:5">
      <c r="A37" s="115" t="s">
        <v>138</v>
      </c>
      <c r="B37" s="162">
        <v>128.23384000000001</v>
      </c>
      <c r="C37" s="163">
        <v>128.23384000000001</v>
      </c>
      <c r="D37" s="163">
        <f t="shared" si="2"/>
        <v>0</v>
      </c>
      <c r="E37" s="164">
        <f t="shared" si="3"/>
        <v>0</v>
      </c>
    </row>
    <row r="38" spans="1:5" ht="13.5" customHeight="1">
      <c r="A38" s="165" t="s">
        <v>51</v>
      </c>
      <c r="B38" s="166">
        <v>20089.274778985346</v>
      </c>
      <c r="C38" s="154">
        <v>19199.301202763134</v>
      </c>
      <c r="D38" s="154">
        <f t="shared" si="2"/>
        <v>889.9735762222117</v>
      </c>
      <c r="E38" s="167">
        <f t="shared" si="3"/>
        <v>4.6354477531407756E-2</v>
      </c>
    </row>
    <row r="39" spans="1:5" ht="15" customHeight="1">
      <c r="A39" s="173" t="s">
        <v>52</v>
      </c>
      <c r="B39" s="174">
        <v>0.44054194073037606</v>
      </c>
      <c r="C39" s="175">
        <v>0.40486466293269607</v>
      </c>
      <c r="D39" s="176">
        <f>+B39-C39</f>
        <v>3.5677277797679985E-2</v>
      </c>
      <c r="E39" s="176">
        <f>+B39/C39-1</f>
        <v>8.8121491115688899E-2</v>
      </c>
    </row>
    <row r="40" spans="1:5">
      <c r="A40" s="179"/>
      <c r="B40" s="179"/>
      <c r="C40" s="179"/>
      <c r="D40" s="179"/>
      <c r="E40" s="179"/>
    </row>
  </sheetData>
  <mergeCells count="11">
    <mergeCell ref="D22:D23"/>
    <mergeCell ref="E22:E23"/>
    <mergeCell ref="D2:D3"/>
    <mergeCell ref="E2:E3"/>
    <mergeCell ref="A20:B20"/>
    <mergeCell ref="A22:A23"/>
    <mergeCell ref="B22:B23"/>
    <mergeCell ref="C22:C23"/>
    <mergeCell ref="A2:A3"/>
    <mergeCell ref="B2:B3"/>
    <mergeCell ref="C2:C3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5EF"/>
    <pageSetUpPr fitToPage="1"/>
  </sheetPr>
  <dimension ref="A2:G25"/>
  <sheetViews>
    <sheetView showGridLines="0" zoomScaleNormal="100" workbookViewId="0">
      <selection activeCell="A2" sqref="A2:A3"/>
    </sheetView>
  </sheetViews>
  <sheetFormatPr baseColWidth="10" defaultColWidth="11.44140625" defaultRowHeight="10.8"/>
  <cols>
    <col min="1" max="1" width="34.6640625" style="151" customWidth="1"/>
    <col min="2" max="3" width="12.5546875" style="151" customWidth="1"/>
    <col min="4" max="4" width="11.33203125" style="151" customWidth="1"/>
    <col min="5" max="16384" width="11.44140625" style="151"/>
  </cols>
  <sheetData>
    <row r="2" spans="1:7" ht="27.75" customHeight="1">
      <c r="A2" s="271" t="s">
        <v>145</v>
      </c>
      <c r="B2" s="276" t="str">
        <f>+'Energy Sales'!C4</f>
        <v>Jun-24</v>
      </c>
      <c r="C2" s="266" t="str">
        <f>+'Energy Sales'!D4</f>
        <v>Jun-23</v>
      </c>
      <c r="D2" s="266" t="s">
        <v>80</v>
      </c>
      <c r="E2" s="268" t="s">
        <v>81</v>
      </c>
    </row>
    <row r="3" spans="1:7" ht="27.75" customHeight="1">
      <c r="A3" s="275"/>
      <c r="B3" s="277"/>
      <c r="C3" s="267"/>
      <c r="D3" s="267"/>
      <c r="E3" s="269"/>
    </row>
    <row r="4" spans="1:7" ht="18" customHeight="1">
      <c r="A4" s="152" t="s">
        <v>44</v>
      </c>
      <c r="B4" s="153">
        <v>8905.0067120000003</v>
      </c>
      <c r="C4" s="180">
        <v>7750.5169609999994</v>
      </c>
      <c r="D4" s="180">
        <f t="shared" ref="D4:D12" si="0">+B4-C4</f>
        <v>1154.489751000001</v>
      </c>
      <c r="E4" s="181">
        <f>+B4/C4-1</f>
        <v>0.14895648339450185</v>
      </c>
    </row>
    <row r="5" spans="1:7">
      <c r="A5" s="32" t="s">
        <v>45</v>
      </c>
      <c r="B5" s="156">
        <v>5669.4232699999993</v>
      </c>
      <c r="C5" s="157">
        <v>3562.2017330000003</v>
      </c>
      <c r="D5" s="157">
        <f t="shared" si="0"/>
        <v>2107.221536999999</v>
      </c>
      <c r="E5" s="158">
        <f>+B5/C5-1</f>
        <v>0.59155030931539865</v>
      </c>
    </row>
    <row r="6" spans="1:7">
      <c r="A6" s="34" t="s">
        <v>124</v>
      </c>
      <c r="B6" s="159">
        <v>0</v>
      </c>
      <c r="C6" s="160">
        <v>0</v>
      </c>
      <c r="D6" s="160">
        <f t="shared" si="0"/>
        <v>0</v>
      </c>
      <c r="E6" s="161" t="s">
        <v>134</v>
      </c>
    </row>
    <row r="7" spans="1:7">
      <c r="A7" s="34" t="s">
        <v>125</v>
      </c>
      <c r="B7" s="159">
        <v>3177.0950000000003</v>
      </c>
      <c r="C7" s="160">
        <v>4137.5051899999999</v>
      </c>
      <c r="D7" s="160">
        <f t="shared" si="0"/>
        <v>-960.4101899999996</v>
      </c>
      <c r="E7" s="161">
        <f>+B7/C7-1</f>
        <v>-0.23212301759070408</v>
      </c>
    </row>
    <row r="8" spans="1:7" hidden="1">
      <c r="A8" s="34" t="s">
        <v>126</v>
      </c>
      <c r="B8" s="159"/>
      <c r="C8" s="160"/>
      <c r="D8" s="160">
        <f t="shared" si="0"/>
        <v>0</v>
      </c>
      <c r="E8" s="161" t="s">
        <v>134</v>
      </c>
    </row>
    <row r="9" spans="1:7">
      <c r="A9" s="34" t="s">
        <v>127</v>
      </c>
      <c r="B9" s="159">
        <v>58.488441999999999</v>
      </c>
      <c r="C9" s="160">
        <v>50.810037999999999</v>
      </c>
      <c r="D9" s="160">
        <f t="shared" si="0"/>
        <v>7.6784040000000005</v>
      </c>
      <c r="E9" s="161">
        <f>+B9/C9-1</f>
        <v>0.15111982400013169</v>
      </c>
    </row>
    <row r="10" spans="1:7" hidden="1">
      <c r="A10" s="115" t="s">
        <v>128</v>
      </c>
      <c r="B10" s="162"/>
      <c r="C10" s="163"/>
      <c r="D10" s="163">
        <f t="shared" si="0"/>
        <v>0</v>
      </c>
      <c r="E10" s="164" t="s">
        <v>134</v>
      </c>
    </row>
    <row r="11" spans="1:7" ht="13.5" customHeight="1">
      <c r="A11" s="165" t="s">
        <v>129</v>
      </c>
      <c r="B11" s="154">
        <v>43190.436999999998</v>
      </c>
      <c r="C11" s="154">
        <v>41601.336130000003</v>
      </c>
      <c r="D11" s="154">
        <f t="shared" si="0"/>
        <v>1589.1008699999948</v>
      </c>
      <c r="E11" s="167">
        <f>+B11/C11-1</f>
        <v>3.8198313271338602E-2</v>
      </c>
    </row>
    <row r="12" spans="1:7" ht="14.25" customHeight="1">
      <c r="A12" s="173" t="s">
        <v>130</v>
      </c>
      <c r="B12" s="175">
        <v>0.20618005583041452</v>
      </c>
      <c r="C12" s="175">
        <v>0.18630452004667378</v>
      </c>
      <c r="D12" s="176">
        <f t="shared" si="0"/>
        <v>1.9875535783740739E-2</v>
      </c>
      <c r="E12" s="176">
        <f>+B12/C12-1</f>
        <v>0.1066830572804216</v>
      </c>
      <c r="G12" s="182"/>
    </row>
    <row r="13" spans="1:7" s="51" customFormat="1" ht="11.25" customHeight="1">
      <c r="A13" s="270"/>
      <c r="B13" s="270"/>
      <c r="C13" s="177"/>
      <c r="D13" s="178"/>
    </row>
    <row r="14" spans="1:7" s="51" customFormat="1" ht="11.25" customHeight="1">
      <c r="A14" s="177"/>
      <c r="B14" s="177"/>
      <c r="C14" s="177"/>
      <c r="D14" s="178"/>
    </row>
    <row r="15" spans="1:7" ht="23.25" customHeight="1">
      <c r="A15" s="271" t="s">
        <v>131</v>
      </c>
      <c r="B15" s="276" t="str">
        <f>+'Energy Sales'!H4</f>
        <v>Q2 2024</v>
      </c>
      <c r="C15" s="266" t="str">
        <f>+'Energy Sales'!I4</f>
        <v>Q2 2023</v>
      </c>
      <c r="D15" s="266" t="s">
        <v>80</v>
      </c>
      <c r="E15" s="268" t="s">
        <v>81</v>
      </c>
    </row>
    <row r="16" spans="1:7" ht="20.25" customHeight="1">
      <c r="A16" s="275"/>
      <c r="B16" s="277"/>
      <c r="C16" s="267"/>
      <c r="D16" s="267"/>
      <c r="E16" s="269"/>
    </row>
    <row r="17" spans="1:5" ht="16.5" customHeight="1">
      <c r="A17" s="152" t="s">
        <v>44</v>
      </c>
      <c r="B17" s="153">
        <v>4565.3538460000009</v>
      </c>
      <c r="C17" s="180">
        <v>4034.5395199999994</v>
      </c>
      <c r="D17" s="180">
        <f t="shared" ref="D17:D25" si="1">+B17-C17</f>
        <v>530.81432600000153</v>
      </c>
      <c r="E17" s="181">
        <f>+B17/C17-1</f>
        <v>0.13156751182350579</v>
      </c>
    </row>
    <row r="18" spans="1:5">
      <c r="A18" s="32" t="s">
        <v>45</v>
      </c>
      <c r="B18" s="156">
        <v>2796.2997909999995</v>
      </c>
      <c r="C18" s="157">
        <v>1614.6010610000003</v>
      </c>
      <c r="D18" s="157">
        <f t="shared" si="1"/>
        <v>1181.6987299999992</v>
      </c>
      <c r="E18" s="158">
        <f>+B18/C18-1</f>
        <v>0.73188279045730109</v>
      </c>
    </row>
    <row r="19" spans="1:5">
      <c r="A19" s="34" t="s">
        <v>124</v>
      </c>
      <c r="B19" s="159">
        <v>0</v>
      </c>
      <c r="C19" s="160">
        <v>0.16531999999999999</v>
      </c>
      <c r="D19" s="160">
        <f t="shared" si="1"/>
        <v>-0.16531999999999999</v>
      </c>
      <c r="E19" s="161">
        <f>+B19/C19-1</f>
        <v>-1</v>
      </c>
    </row>
    <row r="20" spans="1:5">
      <c r="A20" s="34" t="s">
        <v>125</v>
      </c>
      <c r="B20" s="159">
        <v>1739.7815070000001</v>
      </c>
      <c r="C20" s="160">
        <v>2393.876119</v>
      </c>
      <c r="D20" s="160">
        <f t="shared" si="1"/>
        <v>-654.09461199999987</v>
      </c>
      <c r="E20" s="161">
        <f>+B20/C20-1</f>
        <v>-0.27323661688610545</v>
      </c>
    </row>
    <row r="21" spans="1:5" hidden="1">
      <c r="A21" s="34" t="s">
        <v>126</v>
      </c>
      <c r="B21" s="159"/>
      <c r="C21" s="160"/>
      <c r="D21" s="160">
        <f t="shared" si="1"/>
        <v>0</v>
      </c>
      <c r="E21" s="161" t="s">
        <v>134</v>
      </c>
    </row>
    <row r="22" spans="1:5">
      <c r="A22" s="34" t="s">
        <v>127</v>
      </c>
      <c r="B22" s="159">
        <v>29.272548</v>
      </c>
      <c r="C22" s="160">
        <v>25.897019999999998</v>
      </c>
      <c r="D22" s="160">
        <f t="shared" si="1"/>
        <v>3.3755280000000027</v>
      </c>
      <c r="E22" s="161">
        <f>+B22/C22-1</f>
        <v>0.13034426354847017</v>
      </c>
    </row>
    <row r="23" spans="1:5" hidden="1">
      <c r="A23" s="115" t="s">
        <v>128</v>
      </c>
      <c r="B23" s="162"/>
      <c r="C23" s="163"/>
      <c r="D23" s="163">
        <f t="shared" si="1"/>
        <v>0</v>
      </c>
      <c r="E23" s="164" t="s">
        <v>134</v>
      </c>
    </row>
    <row r="24" spans="1:5" ht="13.5" customHeight="1">
      <c r="A24" s="165" t="s">
        <v>129</v>
      </c>
      <c r="B24" s="154">
        <v>21517.720999999998</v>
      </c>
      <c r="C24" s="154">
        <v>20750.546000000002</v>
      </c>
      <c r="D24" s="154">
        <f t="shared" si="1"/>
        <v>767.17499999999563</v>
      </c>
      <c r="E24" s="167">
        <f>+B24/C24-1</f>
        <v>3.6971316321025682E-2</v>
      </c>
    </row>
    <row r="25" spans="1:5" ht="15" customHeight="1">
      <c r="A25" s="173" t="s">
        <v>130</v>
      </c>
      <c r="B25" s="175">
        <v>0.2121671642642825</v>
      </c>
      <c r="C25" s="175">
        <v>0.19443052341851627</v>
      </c>
      <c r="D25" s="176">
        <f t="shared" si="1"/>
        <v>1.7736640845766233E-2</v>
      </c>
      <c r="E25" s="176">
        <f>+B25/C25-1</f>
        <v>9.1223541108243156E-2</v>
      </c>
    </row>
  </sheetData>
  <mergeCells count="11">
    <mergeCell ref="A13:B13"/>
    <mergeCell ref="B2:B3"/>
    <mergeCell ref="D2:D3"/>
    <mergeCell ref="E2:E3"/>
    <mergeCell ref="A2:A3"/>
    <mergeCell ref="C2:C3"/>
    <mergeCell ref="D15:D16"/>
    <mergeCell ref="E15:E16"/>
    <mergeCell ref="A15:A16"/>
    <mergeCell ref="B15:B16"/>
    <mergeCell ref="C15:C16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6DC7729-43A3-464D-A0A8-352D9E3ED9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DA28F9-B861-431B-917F-7E7FADE270D5}">
  <ds:schemaRefs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5adbbcee-4de0-4a31-b58c-460ba70589e5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574FEC3-2B4D-4AA6-BD1C-3390BC1D79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2</vt:i4>
      </vt:variant>
    </vt:vector>
  </HeadingPairs>
  <TitlesOfParts>
    <vt:vector size="15" baseType="lpstr">
      <vt:lpstr>Index</vt:lpstr>
      <vt:lpstr>Market</vt:lpstr>
      <vt:lpstr>Income Statement</vt:lpstr>
      <vt:lpstr>Operating Income</vt:lpstr>
      <vt:lpstr>Energy Sales</vt:lpstr>
      <vt:lpstr>Non Operating Income</vt:lpstr>
      <vt:lpstr>Balance Sheet</vt:lpstr>
      <vt:lpstr>Ratios</vt:lpstr>
      <vt:lpstr>Cash Flow</vt:lpstr>
      <vt:lpstr>Fixed Assets</vt:lpstr>
      <vt:lpstr>Int. Rate</vt:lpstr>
      <vt:lpstr>Physical Data GX</vt:lpstr>
      <vt:lpstr>GX by Tech</vt:lpstr>
      <vt:lpstr>Index!Área_de_impresión</vt:lpstr>
      <vt:lpstr>Market!Área_de_impresión</vt:lpstr>
    </vt:vector>
  </TitlesOfParts>
  <Company>Endesa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Gonzalez Schwartzmann, Catalina Beatriz</cp:lastModifiedBy>
  <cp:lastPrinted>2021-02-03T18:34:56Z</cp:lastPrinted>
  <dcterms:created xsi:type="dcterms:W3CDTF">2013-10-29T13:54:01Z</dcterms:created>
  <dcterms:modified xsi:type="dcterms:W3CDTF">2024-07-24T21:05:04Z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0x0101003152676FA0BB3C48A8374287C6C0D912</vt:lpwstr>
  </property>
  <property fmtid="{D5CDD505-2E9C-101B-9397-08002B2CF9AE}" pid="3" name="MSIP_Label_797ad33d-ed35-43c0-b526-22bc83c17deb_Enabled">
    <vt:lpwstr>true</vt:lpwstr>
  </property>
  <property fmtid="{D5CDD505-2E9C-101B-9397-08002B2CF9AE}" pid="4" name="MSIP_Label_797ad33d-ed35-43c0-b526-22bc83c17deb_SetDate">
    <vt:lpwstr>2024-04-28T18:06:12Z</vt:lpwstr>
  </property>
  <property fmtid="{D5CDD505-2E9C-101B-9397-08002B2CF9AE}" pid="5" name="MSIP_Label_797ad33d-ed35-43c0-b526-22bc83c17deb_Method">
    <vt:lpwstr>Standard</vt:lpwstr>
  </property>
  <property fmtid="{D5CDD505-2E9C-101B-9397-08002B2CF9AE}" pid="6" name="MSIP_Label_797ad33d-ed35-43c0-b526-22bc83c17deb_Name">
    <vt:lpwstr>797ad33d-ed35-43c0-b526-22bc83c17deb</vt:lpwstr>
  </property>
  <property fmtid="{D5CDD505-2E9C-101B-9397-08002B2CF9AE}" pid="7" name="MSIP_Label_797ad33d-ed35-43c0-b526-22bc83c17deb_SiteId">
    <vt:lpwstr>d539d4bf-5610-471a-afc2-1c76685cfefa</vt:lpwstr>
  </property>
  <property fmtid="{D5CDD505-2E9C-101B-9397-08002B2CF9AE}" pid="8" name="MSIP_Label_797ad33d-ed35-43c0-b526-22bc83c17deb_ActionId">
    <vt:lpwstr>572d762e-0f2d-4a27-81ff-8357be927fcc</vt:lpwstr>
  </property>
  <property fmtid="{D5CDD505-2E9C-101B-9397-08002B2CF9AE}" pid="9" name="MSIP_Label_797ad33d-ed35-43c0-b526-22bc83c17deb_ContentBits">
    <vt:lpwstr>1</vt:lpwstr>
  </property>
</Properties>
</file>