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01" activeTab="0"/>
  </bookViews>
  <sheets>
    <sheet name="Market" sheetId="1" r:id="rId1"/>
    <sheet name="Income Statement" sheetId="2" r:id="rId2"/>
    <sheet name="Operating Income" sheetId="3" r:id="rId3"/>
    <sheet name="Energy Sales" sheetId="4" r:id="rId4"/>
    <sheet name="Non Operating Income" sheetId="5" r:id="rId5"/>
    <sheet name="Balance Sheet" sheetId="6" r:id="rId6"/>
    <sheet name="Ratios" sheetId="7" r:id="rId7"/>
    <sheet name="Cash Flow" sheetId="8" r:id="rId8"/>
    <sheet name="Fixed Assets" sheetId="9" r:id="rId9"/>
    <sheet name="Int. Rate" sheetId="10" r:id="rId10"/>
    <sheet name="Physical Data GX" sheetId="11" r:id="rId11"/>
    <sheet name="GX by Tech" sheetId="12" r:id="rId12"/>
  </sheets>
  <definedNames>
    <definedName name="_xlnm.Print_Area" localSheetId="0">'Market'!$A$1:$N$18</definedName>
  </definedNames>
  <calcPr fullCalcOnLoad="1"/>
</workbook>
</file>

<file path=xl/sharedStrings.xml><?xml version="1.0" encoding="utf-8"?>
<sst xmlns="http://schemas.openxmlformats.org/spreadsheetml/2006/main" count="286" uniqueCount="161">
  <si>
    <t>Chg %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</si>
  <si>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</si>
  <si>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</si>
  <si>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</si>
  <si>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</si>
  <si>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</si>
  <si>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</si>
  <si>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</si>
  <si>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CONTRIBUTION MARGIN</t>
  </si>
  <si>
    <t>Other work performed by entity and capitalized</t>
  </si>
  <si>
    <t>Employee benefits expense</t>
  </si>
  <si>
    <t>Other fixed operating expenses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</si>
  <si>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</si>
  <si>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</si>
  <si>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</si>
  <si>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</si>
  <si>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</si>
  <si>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</si>
  <si>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</si>
  <si>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</si>
  <si>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</si>
  <si>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</si>
  <si>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</t>
  </si>
  <si>
    <t>Non-controlling interest</t>
  </si>
  <si>
    <t>Operating Revenues</t>
  </si>
  <si>
    <t>Operating Income</t>
  </si>
  <si>
    <t>Million Ch$</t>
  </si>
  <si>
    <t>Liquidity</t>
  </si>
  <si>
    <t>Times</t>
  </si>
  <si>
    <t>Working capital</t>
  </si>
  <si>
    <t>Leverage</t>
  </si>
  <si>
    <t>%</t>
  </si>
  <si>
    <t>Profitability</t>
  </si>
  <si>
    <t>Op. income / Op. Revenues</t>
  </si>
  <si>
    <t>Pehuenche</t>
  </si>
  <si>
    <t>Current Assets</t>
  </si>
  <si>
    <t>Chg</t>
  </si>
  <si>
    <t>Current Liabilities</t>
  </si>
  <si>
    <t>Fixed Interest Rate</t>
  </si>
  <si>
    <t>NET FINANCIAL EXPENSE</t>
  </si>
  <si>
    <t>Total energy sales</t>
  </si>
  <si>
    <t>Sales at spot market</t>
  </si>
  <si>
    <t>Operating
Costs</t>
  </si>
  <si>
    <t>Sales to regulated customers</t>
  </si>
  <si>
    <t>Sales to unregulated customers</t>
  </si>
  <si>
    <t>Total generation</t>
  </si>
  <si>
    <t xml:space="preserve">    Hydro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</si>
  <si>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</si>
  <si>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</si>
  <si>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</si>
  <si>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</si>
  <si>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</si>
  <si>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</si>
  <si>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</si>
  <si>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</si>
  <si>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</si>
  <si>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</si>
  <si>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</si>
  <si>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</si>
  <si>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>Empresa Eléctrica Pehuenche S.A.</t>
  </si>
  <si>
    <t>Consolidation adjustments</t>
  </si>
  <si>
    <t xml:space="preserve">    Thermal generation</t>
  </si>
  <si>
    <t>RATIO</t>
  </si>
  <si>
    <t>Enel Generación Chile</t>
  </si>
  <si>
    <t>Shareholders of the parent company</t>
  </si>
  <si>
    <t xml:space="preserve">  INTEREST RATE  (%)</t>
  </si>
  <si>
    <t>Total  Consolidated</t>
  </si>
  <si>
    <t>Enel Generación Chile S.A.</t>
  </si>
  <si>
    <t xml:space="preserve">    Other generation</t>
  </si>
  <si>
    <t>(1) Current Assets / Current Liabilities</t>
  </si>
  <si>
    <t>(2) Current Assets net of Inventories and prepayments</t>
  </si>
  <si>
    <t>(3) Total Liabilities / Total Equity</t>
  </si>
  <si>
    <t>(4) Current Liabilities / Total Liabilities</t>
  </si>
  <si>
    <t xml:space="preserve">(5) Non Current Liabilities / Total Liabilities </t>
  </si>
  <si>
    <t>(6) EBITDA/ Net Financial Costs</t>
  </si>
  <si>
    <t xml:space="preserve">(7) Net income of the period attributable to the owners of the parent company for LTM / Average of equity attributable to the owners of </t>
  </si>
  <si>
    <t xml:space="preserve">      the parent company at the beginning and at the end of the period </t>
  </si>
  <si>
    <t>(8) Total Net Income of the period for LTM / Average of total assets at the beginning  and at the end of the period</t>
  </si>
  <si>
    <t>Liquidity (1)</t>
  </si>
  <si>
    <t>Acid-test (2)</t>
  </si>
  <si>
    <t>Leverage (3)</t>
  </si>
  <si>
    <t>Short-term debt (4)</t>
  </si>
  <si>
    <t>Long-term debt (5)</t>
  </si>
  <si>
    <t>Financial expenses coverage (6)</t>
  </si>
  <si>
    <t>ROE   (7)</t>
  </si>
  <si>
    <t>ROA  (8)</t>
  </si>
  <si>
    <t>UNIT</t>
  </si>
  <si>
    <t>NET CASH FLOW
(Figures in million Ch$)</t>
  </si>
  <si>
    <t>Change</t>
  </si>
  <si>
    <t>% Change</t>
  </si>
  <si>
    <t>From Operating Activities</t>
  </si>
  <si>
    <t>From Investing Activities</t>
  </si>
  <si>
    <t>From Financing Activities</t>
  </si>
  <si>
    <t>Total Net Cash Flow</t>
  </si>
  <si>
    <t>ASSETS 
(Figures in million Ch$)</t>
  </si>
  <si>
    <t>Non Current Assets</t>
  </si>
  <si>
    <t>Total Assets</t>
  </si>
  <si>
    <t>LIABILITIES AND EQUITY
(Figures in million Ch$)</t>
  </si>
  <si>
    <t>Non Current Liabilities</t>
  </si>
  <si>
    <t>Total Equity</t>
  </si>
  <si>
    <t>Total Liabilities and Equity</t>
  </si>
  <si>
    <t xml:space="preserve">  Attributable to the Shareholders of parent company</t>
  </si>
  <si>
    <t xml:space="preserve">  Attributable to Non-controlling interest</t>
  </si>
  <si>
    <t>INFORMATION FOR ASSETS AND EQUIPMENTS 
(Figures in million Ch$)</t>
  </si>
  <si>
    <t>Payments for Additions of Fixed Assets</t>
  </si>
  <si>
    <t>Depreciation</t>
  </si>
  <si>
    <t>COMPANY</t>
  </si>
  <si>
    <t xml:space="preserve">Total Consolidated </t>
  </si>
  <si>
    <t>ENEL GENERACIÓN CHILE  
Cumulative Figures
(in GWh)</t>
  </si>
  <si>
    <t>ENEL GENERACIÓN CHILE  
Quarterly Figures
(in GWh)</t>
  </si>
  <si>
    <t>NON OPERATING INCOME
(Figures in million Ch$)</t>
  </si>
  <si>
    <t>Net Income from other investments</t>
  </si>
  <si>
    <t>Net Income from Sale of Assets</t>
  </si>
  <si>
    <t>NET INCOME OF THE PERIOD</t>
  </si>
  <si>
    <t>Attributable to Shareholders of the parent company</t>
  </si>
  <si>
    <t>Attributable to Non-controlling interest</t>
  </si>
  <si>
    <t xml:space="preserve">NET FINANCIAL EXPENSE </t>
  </si>
  <si>
    <t>Energy Sales (GWh)</t>
  </si>
  <si>
    <t>Market share</t>
  </si>
  <si>
    <t xml:space="preserve">Cumulative </t>
  </si>
  <si>
    <t>Quarterly</t>
  </si>
  <si>
    <t>(%)</t>
  </si>
  <si>
    <t>Markets in which participates</t>
  </si>
  <si>
    <t>Sistema Eléctrico Nacional (SEN)</t>
  </si>
  <si>
    <t>Quarterly Figures</t>
  </si>
  <si>
    <t>CONSOLIDATED INCOME STATEMENT
(Million Ch$)</t>
  </si>
  <si>
    <t>Other variable procurement and service cost</t>
  </si>
  <si>
    <t>GROSS OPERATING INCOME  (EBITDA)</t>
  </si>
  <si>
    <t>Depreciation and amortization</t>
  </si>
  <si>
    <t>OPERATING INCOME  (EBIT)</t>
  </si>
  <si>
    <t>Impairment loss (Reversal)</t>
  </si>
  <si>
    <t>Impairment loss (Reversal) for applying IFRS 9</t>
  </si>
  <si>
    <t>Earning per share  (Ch$ /share)  (*)</t>
  </si>
  <si>
    <t>Quarterly Figures
(Figures in million Ch$)</t>
  </si>
  <si>
    <t>Al 30 de junio</t>
  </si>
  <si>
    <t>Variación</t>
  </si>
  <si>
    <t>Cumulative Figures
(Figures in million Ch$)</t>
  </si>
  <si>
    <t>(Figures in million Ch$)</t>
  </si>
  <si>
    <t>Cumulative Figures</t>
  </si>
  <si>
    <t>Dec-19</t>
  </si>
  <si>
    <t>GENERATION BY TYPE OF TECHNOLOGY
Cumulative Figures
(in GWh)</t>
  </si>
  <si>
    <t xml:space="preserve">    Coal generation</t>
  </si>
  <si>
    <t>-</t>
  </si>
  <si>
    <t xml:space="preserve">    Oil-Gas generation</t>
  </si>
  <si>
    <t xml:space="preserve">    Solar generation</t>
  </si>
  <si>
    <t xml:space="preserve">    Wind generation</t>
  </si>
  <si>
    <t xml:space="preserve">    Geothermal generation</t>
  </si>
  <si>
    <t>TOTAL GENERATION OF THE SYSTEM</t>
  </si>
  <si>
    <t>Market Share on total generation (%)</t>
  </si>
  <si>
    <t>GENERATION  BY TYPE OF TECHNOLOGY
Quarterly Figures
(in GWh)</t>
  </si>
  <si>
    <t>Dec-20</t>
  </si>
  <si>
    <t>Q4 2020</t>
  </si>
  <si>
    <t>Q4 2019</t>
  </si>
  <si>
    <t>Mar-21</t>
  </si>
  <si>
    <t>Mar-20</t>
  </si>
  <si>
    <t>Q1 2021</t>
  </si>
  <si>
    <t>Q1 2020</t>
  </si>
  <si>
    <t xml:space="preserve">(*) As of March 31, 2021 and March 31, 2020 the average number of paid and subscribed shares was 8,201,754,580. </t>
  </si>
  <si>
    <t>December 31, 2020</t>
  </si>
  <si>
    <t>March 31, 
2021</t>
  </si>
  <si>
    <t>n/a</t>
  </si>
</sst>
</file>

<file path=xl/styles.xml><?xml version="1.0" encoding="utf-8"?>
<styleSheet xmlns="http://schemas.openxmlformats.org/spreadsheetml/2006/main">
  <numFmts count="5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_-* #,##0_-;\-* #,##0_-;_-* &quot;-&quot;_-;_-@_-"/>
    <numFmt numFmtId="177" formatCode="_-* #,##0.00_-;\-* #,##0.00_-;_-* &quot;-&quot;??_-;_-@_-"/>
    <numFmt numFmtId="178" formatCode="#,##0\ ;\(#,##0\);&quot;-       &quot;"/>
    <numFmt numFmtId="179" formatCode="#,##0_);[Black]\(#,##0\);&quot;-       &quot;"/>
    <numFmt numFmtId="180" formatCode="0%_);\(0%\)"/>
    <numFmt numFmtId="181" formatCode="#,##0.0_);\(#,##0.0\);&quot;  -  &quot;"/>
    <numFmt numFmtId="182" formatCode="_(* #,##0_);_(* \(#,##0\);_(* &quot;-&quot;??_);_(@_)"/>
    <numFmt numFmtId="183" formatCode="_-* #,##0_-;\-* #,##0_-;_-* &quot;-&quot;??_-;_-@_-"/>
    <numFmt numFmtId="184" formatCode="0.0\ %\ ;\(0.0\ %\)"/>
    <numFmt numFmtId="185" formatCode="#,##0.00_);[Black]\(#,##0.00\);&quot;-       &quot;"/>
    <numFmt numFmtId="186" formatCode="0.0%"/>
    <numFmt numFmtId="187" formatCode="0.0%_);\(0.0%\)"/>
    <numFmt numFmtId="188" formatCode="#,##0.00_);\(#,##0.00\);&quot;  -  &quot;"/>
    <numFmt numFmtId="189" formatCode="#,##0\ ;[Black]\(#,##0\);&quot;-       &quot;"/>
    <numFmt numFmtId="190" formatCode="#,##0_)\ ;[Black]\(#,##0\)\ ;&quot;-       &quot;"/>
    <numFmt numFmtId="191" formatCode="#,##0_)\ ;\(#,##0\)\ ;&quot;-       &quot;"/>
    <numFmt numFmtId="192" formatCode="0.0%;\(0.0%\)"/>
    <numFmt numFmtId="193" formatCode="#,##0_);\(#,##0\);&quot;-       &quot;"/>
    <numFmt numFmtId="194" formatCode="#,##0;[Black]\(#,##0\)"/>
    <numFmt numFmtId="195" formatCode="0%\ \ \ \ ;\(0%\)\ \ \ \ "/>
    <numFmt numFmtId="196" formatCode="#,##0.00\ ;\(#,##0.00\);&quot;-       &quot;"/>
    <numFmt numFmtId="197" formatCode="_(* #,##0.0_);_(* \(#,##0.0\);_(* &quot;-&quot;??_);_(@_)"/>
    <numFmt numFmtId="198" formatCode="_-* #,##0.0_-;\-* #,##0.0_-;_-* &quot;-&quot;?_-;_-@_-"/>
    <numFmt numFmtId="199" formatCode="#,##0.0"/>
    <numFmt numFmtId="200" formatCode="#,#00%_);\(#,#00%\)"/>
    <numFmt numFmtId="201" formatCode="0.0000%"/>
    <numFmt numFmtId="202" formatCode="_(#,##0_);\(#,##0\)"/>
    <numFmt numFmtId="203" formatCode="#,##0;\(#,##0\)"/>
    <numFmt numFmtId="204" formatCode="#,##0;\(#,##0\);\-"/>
    <numFmt numFmtId="205" formatCode="0.00%_);\(0.00%\)"/>
    <numFmt numFmtId="206" formatCode="\ #,##0;\(#,##0\);\-"/>
    <numFmt numFmtId="207" formatCode="#,##0.000_);\(#,##0.000\);&quot;  -  &quot;"/>
    <numFmt numFmtId="208" formatCode="#,##0.0000_);\(#,##0.0000\);&quot;  -  &quot;"/>
    <numFmt numFmtId="209" formatCode="[$-340A]dddd\,\ d\ &quot;de&quot;\ mmmm\ &quot;de&quot;\ yyyy"/>
    <numFmt numFmtId="210" formatCode="_-* #,##0.00_-;\-* #,##0.00_-;_-* &quot;-&quot;_-;_-@_-"/>
    <numFmt numFmtId="211" formatCode="#,##0.00;\(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"/>
      <name val="Times New Roman"/>
      <family val="1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8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555FA"/>
      </bottom>
    </border>
    <border>
      <left/>
      <right/>
      <top style="thin">
        <color rgb="FF0555FA"/>
      </top>
      <bottom/>
    </border>
    <border>
      <left/>
      <right/>
      <top style="thin">
        <color rgb="FF0555FA"/>
      </top>
      <bottom style="thin">
        <color rgb="FF0555FA"/>
      </bottom>
    </border>
    <border>
      <left/>
      <right/>
      <top/>
      <bottom style="thin">
        <color theme="0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2" applyNumberFormat="0" applyAlignment="0" applyProtection="0"/>
    <xf numFmtId="0" fontId="45" fillId="0" borderId="3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>
      <alignment/>
      <protection/>
    </xf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17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 applyNumberFormat="0" applyFont="0" applyFill="0" applyBorder="0" applyAlignment="0">
      <protection/>
    </xf>
    <xf numFmtId="0" fontId="0" fillId="33" borderId="5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2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66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11" fillId="34" borderId="0" xfId="72" applyFont="1" applyFill="1">
      <alignment/>
      <protection/>
    </xf>
    <xf numFmtId="0" fontId="11" fillId="34" borderId="0" xfId="72" applyFont="1" applyFill="1" applyBorder="1">
      <alignment/>
      <protection/>
    </xf>
    <xf numFmtId="0" fontId="11" fillId="34" borderId="10" xfId="72" applyFont="1" applyFill="1" applyBorder="1">
      <alignment/>
      <protection/>
    </xf>
    <xf numFmtId="17" fontId="12" fillId="34" borderId="0" xfId="72" applyNumberFormat="1" applyFont="1" applyFill="1" applyBorder="1" applyAlignment="1" quotePrefix="1">
      <alignment horizontal="center" vertical="center"/>
      <protection/>
    </xf>
    <xf numFmtId="0" fontId="12" fillId="34" borderId="0" xfId="72" applyFont="1" applyFill="1" applyAlignment="1">
      <alignment vertical="center"/>
      <protection/>
    </xf>
    <xf numFmtId="0" fontId="11" fillId="34" borderId="11" xfId="72" applyFont="1" applyFill="1" applyBorder="1">
      <alignment/>
      <protection/>
    </xf>
    <xf numFmtId="0" fontId="11" fillId="34" borderId="0" xfId="72" applyFont="1" applyFill="1" applyBorder="1" applyAlignment="1">
      <alignment horizontal="center" vertical="center"/>
      <protection/>
    </xf>
    <xf numFmtId="188" fontId="11" fillId="34" borderId="0" xfId="72" applyNumberFormat="1" applyFont="1" applyFill="1" applyBorder="1" applyAlignment="1">
      <alignment vertical="center"/>
      <protection/>
    </xf>
    <xf numFmtId="0" fontId="11" fillId="34" borderId="0" xfId="72" applyFont="1" applyFill="1" applyBorder="1" applyAlignment="1">
      <alignment vertical="center"/>
      <protection/>
    </xf>
    <xf numFmtId="187" fontId="11" fillId="34" borderId="0" xfId="85" applyNumberFormat="1" applyFont="1" applyFill="1" applyBorder="1" applyAlignment="1">
      <alignment horizontal="right" vertical="center"/>
    </xf>
    <xf numFmtId="203" fontId="11" fillId="34" borderId="0" xfId="53" applyNumberFormat="1" applyFont="1" applyFill="1" applyBorder="1" applyAlignment="1">
      <alignment vertical="center"/>
    </xf>
    <xf numFmtId="202" fontId="11" fillId="34" borderId="0" xfId="72" applyNumberFormat="1" applyFont="1" applyFill="1">
      <alignment/>
      <protection/>
    </xf>
    <xf numFmtId="186" fontId="11" fillId="34" borderId="0" xfId="81" applyNumberFormat="1" applyFont="1" applyFill="1" applyBorder="1" applyAlignment="1">
      <alignment vertical="center"/>
    </xf>
    <xf numFmtId="187" fontId="11" fillId="34" borderId="0" xfId="81" applyNumberFormat="1" applyFont="1" applyFill="1" applyBorder="1" applyAlignment="1">
      <alignment vertical="center"/>
    </xf>
    <xf numFmtId="188" fontId="11" fillId="34" borderId="0" xfId="72" applyNumberFormat="1" applyFont="1" applyFill="1" applyBorder="1" applyAlignment="1">
      <alignment horizontal="right" vertical="center"/>
      <protection/>
    </xf>
    <xf numFmtId="187" fontId="11" fillId="34" borderId="0" xfId="72" applyNumberFormat="1" applyFont="1" applyFill="1" applyBorder="1" applyAlignment="1">
      <alignment horizontal="right" vertical="center"/>
      <protection/>
    </xf>
    <xf numFmtId="0" fontId="13" fillId="34" borderId="0" xfId="72" applyFont="1" applyFill="1">
      <alignment/>
      <protection/>
    </xf>
    <xf numFmtId="0" fontId="60" fillId="34" borderId="0" xfId="72" applyFont="1" applyFill="1">
      <alignment/>
      <protection/>
    </xf>
    <xf numFmtId="0" fontId="61" fillId="34" borderId="0" xfId="72" applyFont="1" applyFill="1">
      <alignment/>
      <protection/>
    </xf>
    <xf numFmtId="17" fontId="12" fillId="34" borderId="10" xfId="72" applyNumberFormat="1" applyFont="1" applyFill="1" applyBorder="1" applyAlignment="1">
      <alignment horizontal="center" vertical="center"/>
      <protection/>
    </xf>
    <xf numFmtId="17" fontId="62" fillId="34" borderId="10" xfId="72" applyNumberFormat="1" applyFont="1" applyFill="1" applyBorder="1" applyAlignment="1">
      <alignment horizontal="center" vertical="center"/>
      <protection/>
    </xf>
    <xf numFmtId="186" fontId="12" fillId="34" borderId="10" xfId="72" applyNumberFormat="1" applyFont="1" applyFill="1" applyBorder="1" applyAlignment="1">
      <alignment horizontal="center" vertical="center"/>
      <protection/>
    </xf>
    <xf numFmtId="187" fontId="12" fillId="34" borderId="12" xfId="85" applyNumberFormat="1" applyFont="1" applyFill="1" applyBorder="1" applyAlignment="1">
      <alignment horizontal="right" vertical="center"/>
    </xf>
    <xf numFmtId="0" fontId="6" fillId="0" borderId="0" xfId="69" applyFont="1" applyFill="1" applyBorder="1">
      <alignment/>
      <protection/>
    </xf>
    <xf numFmtId="0" fontId="2" fillId="0" borderId="0" xfId="69" applyFont="1" applyFill="1" applyBorder="1">
      <alignment/>
      <protection/>
    </xf>
    <xf numFmtId="0" fontId="11" fillId="0" borderId="0" xfId="69" applyFont="1">
      <alignment/>
      <protection/>
    </xf>
    <xf numFmtId="192" fontId="11" fillId="0" borderId="0" xfId="82" applyNumberFormat="1" applyFont="1" applyBorder="1" applyAlignment="1">
      <alignment vertical="center"/>
    </xf>
    <xf numFmtId="0" fontId="11" fillId="34" borderId="0" xfId="69" applyFont="1" applyFill="1">
      <alignment/>
      <protection/>
    </xf>
    <xf numFmtId="192" fontId="11" fillId="34" borderId="0" xfId="82" applyNumberFormat="1" applyFont="1" applyFill="1" applyBorder="1" applyAlignment="1">
      <alignment vertical="center"/>
    </xf>
    <xf numFmtId="0" fontId="11" fillId="0" borderId="0" xfId="69" applyFont="1" applyAlignment="1">
      <alignment vertical="center"/>
      <protection/>
    </xf>
    <xf numFmtId="0" fontId="11" fillId="34" borderId="0" xfId="69" applyFont="1" applyFill="1" applyAlignment="1">
      <alignment vertical="center"/>
      <protection/>
    </xf>
    <xf numFmtId="38" fontId="11" fillId="0" borderId="0" xfId="69" applyNumberFormat="1" applyFont="1">
      <alignment/>
      <protection/>
    </xf>
    <xf numFmtId="0" fontId="12" fillId="34" borderId="0" xfId="69" applyFont="1" applyFill="1" applyBorder="1" applyAlignment="1">
      <alignment horizontal="center" vertical="center" wrapText="1"/>
      <protection/>
    </xf>
    <xf numFmtId="17" fontId="62" fillId="34" borderId="0" xfId="72" applyNumberFormat="1" applyFont="1" applyFill="1" applyBorder="1" applyAlignment="1">
      <alignment horizontal="center" vertical="center"/>
      <protection/>
    </xf>
    <xf numFmtId="17" fontId="12" fillId="34" borderId="0" xfId="72" applyNumberFormat="1" applyFont="1" applyFill="1" applyBorder="1" applyAlignment="1">
      <alignment horizontal="center" vertical="center"/>
      <protection/>
    </xf>
    <xf numFmtId="186" fontId="12" fillId="34" borderId="0" xfId="72" applyNumberFormat="1" applyFont="1" applyFill="1" applyBorder="1" applyAlignment="1">
      <alignment horizontal="center" vertical="center"/>
      <protection/>
    </xf>
    <xf numFmtId="0" fontId="12" fillId="34" borderId="0" xfId="72" applyFont="1" applyFill="1" applyAlignment="1">
      <alignment horizontal="center"/>
      <protection/>
    </xf>
    <xf numFmtId="0" fontId="12" fillId="34" borderId="0" xfId="72" applyFont="1" applyFill="1" applyAlignment="1">
      <alignment horizontal="left" vertical="center"/>
      <protection/>
    </xf>
    <xf numFmtId="0" fontId="12" fillId="34" borderId="0" xfId="72" applyFont="1" applyFill="1" applyBorder="1" applyAlignment="1">
      <alignment horizontal="left" vertical="center" wrapText="1"/>
      <protection/>
    </xf>
    <xf numFmtId="0" fontId="11" fillId="34" borderId="13" xfId="72" applyFont="1" applyFill="1" applyBorder="1">
      <alignment/>
      <protection/>
    </xf>
    <xf numFmtId="178" fontId="11" fillId="34" borderId="0" xfId="0" applyNumberFormat="1" applyFont="1" applyFill="1" applyBorder="1" applyAlignment="1" applyProtection="1">
      <alignment vertical="center"/>
      <protection locked="0"/>
    </xf>
    <xf numFmtId="178" fontId="12" fillId="34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/>
    </xf>
    <xf numFmtId="0" fontId="63" fillId="0" borderId="0" xfId="0" applyFont="1" applyAlignment="1">
      <alignment/>
    </xf>
    <xf numFmtId="175" fontId="63" fillId="0" borderId="0" xfId="0" applyNumberFormat="1" applyFont="1" applyAlignment="1">
      <alignment/>
    </xf>
    <xf numFmtId="0" fontId="63" fillId="34" borderId="0" xfId="0" applyFont="1" applyFill="1" applyBorder="1" applyAlignment="1">
      <alignment horizontal="center" vertical="top" wrapText="1"/>
    </xf>
    <xf numFmtId="10" fontId="63" fillId="34" borderId="0" xfId="81" applyNumberFormat="1" applyFont="1" applyFill="1" applyAlignment="1">
      <alignment/>
    </xf>
    <xf numFmtId="0" fontId="63" fillId="34" borderId="0" xfId="0" applyFont="1" applyFill="1" applyAlignment="1">
      <alignment/>
    </xf>
    <xf numFmtId="197" fontId="11" fillId="35" borderId="0" xfId="53" applyNumberFormat="1" applyFont="1" applyFill="1" applyBorder="1" applyAlignment="1">
      <alignment/>
    </xf>
    <xf numFmtId="17" fontId="64" fillId="34" borderId="0" xfId="72" applyNumberFormat="1" applyFont="1" applyFill="1">
      <alignment/>
      <protection/>
    </xf>
    <xf numFmtId="204" fontId="11" fillId="34" borderId="0" xfId="72" applyNumberFormat="1" applyFont="1" applyFill="1" applyBorder="1" applyAlignment="1">
      <alignment vertical="center"/>
      <protection/>
    </xf>
    <xf numFmtId="0" fontId="12" fillId="34" borderId="12" xfId="72" applyFont="1" applyFill="1" applyBorder="1">
      <alignment/>
      <protection/>
    </xf>
    <xf numFmtId="204" fontId="12" fillId="34" borderId="12" xfId="72" applyNumberFormat="1" applyFont="1" applyFill="1" applyBorder="1" applyAlignment="1">
      <alignment horizontal="right" vertical="center"/>
      <protection/>
    </xf>
    <xf numFmtId="204" fontId="12" fillId="34" borderId="10" xfId="72" applyNumberFormat="1" applyFont="1" applyFill="1" applyBorder="1" applyAlignment="1">
      <alignment horizontal="right" vertical="center"/>
      <protection/>
    </xf>
    <xf numFmtId="204" fontId="12" fillId="34" borderId="0" xfId="72" applyNumberFormat="1" applyFont="1" applyFill="1" applyBorder="1" applyAlignment="1">
      <alignment vertical="center"/>
      <protection/>
    </xf>
    <xf numFmtId="0" fontId="12" fillId="34" borderId="10" xfId="72" applyFont="1" applyFill="1" applyBorder="1">
      <alignment/>
      <protection/>
    </xf>
    <xf numFmtId="187" fontId="12" fillId="34" borderId="10" xfId="85" applyNumberFormat="1" applyFont="1" applyFill="1" applyBorder="1" applyAlignment="1">
      <alignment horizontal="right" vertical="center"/>
    </xf>
    <xf numFmtId="204" fontId="11" fillId="34" borderId="0" xfId="72" applyNumberFormat="1" applyFont="1" applyFill="1">
      <alignment/>
      <protection/>
    </xf>
    <xf numFmtId="204" fontId="11" fillId="34" borderId="0" xfId="72" applyNumberFormat="1" applyFont="1" applyFill="1" applyBorder="1">
      <alignment/>
      <protection/>
    </xf>
    <xf numFmtId="0" fontId="11" fillId="34" borderId="0" xfId="77" applyFont="1" applyFill="1">
      <alignment/>
      <protection/>
    </xf>
    <xf numFmtId="0" fontId="12" fillId="34" borderId="0" xfId="77" applyFont="1" applyFill="1">
      <alignment/>
      <protection/>
    </xf>
    <xf numFmtId="0" fontId="65" fillId="0" borderId="0" xfId="0" applyFont="1" applyBorder="1" applyAlignment="1">
      <alignment vertical="center" wrapText="1"/>
    </xf>
    <xf numFmtId="0" fontId="11" fillId="34" borderId="0" xfId="77" applyFont="1" applyFill="1" applyAlignment="1">
      <alignment vertical="center"/>
      <protection/>
    </xf>
    <xf numFmtId="0" fontId="12" fillId="34" borderId="0" xfId="77" applyFont="1" applyFill="1" applyAlignment="1">
      <alignment horizontal="center"/>
      <protection/>
    </xf>
    <xf numFmtId="183" fontId="11" fillId="34" borderId="0" xfId="53" applyNumberFormat="1" applyFont="1" applyFill="1" applyAlignment="1">
      <alignment/>
    </xf>
    <xf numFmtId="0" fontId="65" fillId="34" borderId="0" xfId="0" applyFont="1" applyFill="1" applyBorder="1" applyAlignment="1">
      <alignment vertical="center" wrapText="1"/>
    </xf>
    <xf numFmtId="0" fontId="11" fillId="34" borderId="0" xfId="77" applyFont="1" applyFill="1" applyAlignment="1" quotePrefix="1">
      <alignment horizontal="left"/>
      <protection/>
    </xf>
    <xf numFmtId="0" fontId="11" fillId="0" borderId="0" xfId="69" applyFont="1" applyAlignment="1">
      <alignment horizontal="center"/>
      <protection/>
    </xf>
    <xf numFmtId="14" fontId="64" fillId="0" borderId="0" xfId="69" applyNumberFormat="1" applyFont="1">
      <alignment/>
      <protection/>
    </xf>
    <xf numFmtId="0" fontId="63" fillId="0" borderId="0" xfId="0" applyFont="1" applyBorder="1" applyAlignment="1">
      <alignment/>
    </xf>
    <xf numFmtId="0" fontId="11" fillId="34" borderId="0" xfId="0" applyFont="1" applyFill="1" applyBorder="1" applyAlignment="1">
      <alignment/>
    </xf>
    <xf numFmtId="0" fontId="12" fillId="34" borderId="10" xfId="69" applyFont="1" applyFill="1" applyBorder="1" applyAlignment="1">
      <alignment horizontal="left" vertical="center" indent="1"/>
      <protection/>
    </xf>
    <xf numFmtId="178" fontId="12" fillId="34" borderId="10" xfId="69" applyNumberFormat="1" applyFont="1" applyFill="1" applyBorder="1" applyAlignment="1">
      <alignment vertical="center"/>
      <protection/>
    </xf>
    <xf numFmtId="179" fontId="12" fillId="34" borderId="10" xfId="69" applyNumberFormat="1" applyFont="1" applyFill="1" applyBorder="1" applyAlignment="1">
      <alignment vertical="center"/>
      <protection/>
    </xf>
    <xf numFmtId="180" fontId="12" fillId="34" borderId="10" xfId="85" applyNumberFormat="1" applyFont="1" applyFill="1" applyBorder="1" applyAlignment="1">
      <alignment vertical="center"/>
    </xf>
    <xf numFmtId="0" fontId="11" fillId="34" borderId="0" xfId="69" applyFont="1" applyFill="1" applyBorder="1">
      <alignment/>
      <protection/>
    </xf>
    <xf numFmtId="0" fontId="63" fillId="34" borderId="0" xfId="0" applyFont="1" applyFill="1" applyBorder="1" applyAlignment="1">
      <alignment/>
    </xf>
    <xf numFmtId="10" fontId="11" fillId="34" borderId="0" xfId="81" applyNumberFormat="1" applyFont="1" applyFill="1" applyBorder="1" applyAlignment="1">
      <alignment/>
    </xf>
    <xf numFmtId="187" fontId="12" fillId="34" borderId="0" xfId="85" applyNumberFormat="1" applyFont="1" applyFill="1" applyBorder="1" applyAlignment="1">
      <alignment horizontal="right" vertical="center"/>
    </xf>
    <xf numFmtId="178" fontId="11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1" fillId="0" borderId="0" xfId="69" applyFont="1" applyFill="1">
      <alignment/>
      <protection/>
    </xf>
    <xf numFmtId="0" fontId="12" fillId="34" borderId="0" xfId="75" applyFont="1" applyFill="1" applyBorder="1" applyAlignment="1">
      <alignment horizontal="left" vertical="center" indent="1"/>
      <protection/>
    </xf>
    <xf numFmtId="196" fontId="12" fillId="34" borderId="0" xfId="63" applyNumberFormat="1" applyFont="1" applyFill="1" applyBorder="1" applyAlignment="1">
      <alignment horizontal="right" vertical="center"/>
    </xf>
    <xf numFmtId="196" fontId="12" fillId="34" borderId="11" xfId="63" applyNumberFormat="1" applyFont="1" applyFill="1" applyBorder="1" applyAlignment="1">
      <alignment horizontal="right" vertical="center"/>
    </xf>
    <xf numFmtId="187" fontId="12" fillId="34" borderId="11" xfId="85" applyNumberFormat="1" applyFont="1" applyFill="1" applyBorder="1" applyAlignment="1">
      <alignment horizontal="right" vertical="center"/>
    </xf>
    <xf numFmtId="0" fontId="11" fillId="0" borderId="0" xfId="69" applyFont="1" applyFill="1" applyBorder="1">
      <alignment/>
      <protection/>
    </xf>
    <xf numFmtId="0" fontId="64" fillId="34" borderId="0" xfId="72" applyFont="1" applyFill="1">
      <alignment/>
      <protection/>
    </xf>
    <xf numFmtId="206" fontId="11" fillId="34" borderId="0" xfId="72" applyNumberFormat="1" applyFont="1" applyFill="1">
      <alignment/>
      <protection/>
    </xf>
    <xf numFmtId="206" fontId="11" fillId="34" borderId="0" xfId="72" applyNumberFormat="1" applyFont="1" applyFill="1" applyBorder="1">
      <alignment/>
      <protection/>
    </xf>
    <xf numFmtId="0" fontId="64" fillId="34" borderId="0" xfId="77" applyFont="1" applyFill="1">
      <alignment/>
      <protection/>
    </xf>
    <xf numFmtId="0" fontId="11" fillId="0" borderId="0" xfId="69" applyFont="1" applyFill="1" applyBorder="1" applyAlignment="1">
      <alignment horizontal="left" vertical="center" wrapText="1" indent="2"/>
      <protection/>
    </xf>
    <xf numFmtId="178" fontId="11" fillId="0" borderId="0" xfId="69" applyNumberFormat="1" applyFont="1" applyFill="1" applyBorder="1" applyAlignment="1">
      <alignment vertical="center"/>
      <protection/>
    </xf>
    <xf numFmtId="179" fontId="11" fillId="0" borderId="0" xfId="69" applyNumberFormat="1" applyFont="1" applyFill="1" applyBorder="1" applyAlignment="1">
      <alignment vertical="center"/>
      <protection/>
    </xf>
    <xf numFmtId="201" fontId="11" fillId="0" borderId="0" xfId="85" applyNumberFormat="1" applyFont="1" applyFill="1" applyBorder="1" applyAlignment="1">
      <alignment vertical="center"/>
    </xf>
    <xf numFmtId="178" fontId="11" fillId="0" borderId="0" xfId="69" applyNumberFormat="1" applyFont="1">
      <alignment/>
      <protection/>
    </xf>
    <xf numFmtId="187" fontId="11" fillId="0" borderId="0" xfId="85" applyNumberFormat="1" applyFont="1" applyFill="1" applyBorder="1" applyAlignment="1">
      <alignment vertical="center"/>
    </xf>
    <xf numFmtId="0" fontId="63" fillId="34" borderId="0" xfId="0" applyFont="1" applyFill="1" applyBorder="1" applyAlignment="1">
      <alignment horizontal="center" vertical="top" wrapText="1"/>
    </xf>
    <xf numFmtId="0" fontId="12" fillId="34" borderId="0" xfId="72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12" fillId="34" borderId="10" xfId="72" applyFont="1" applyFill="1" applyBorder="1" applyAlignment="1">
      <alignment horizontal="center"/>
      <protection/>
    </xf>
    <xf numFmtId="0" fontId="12" fillId="34" borderId="0" xfId="72" applyFont="1" applyFill="1" applyBorder="1" applyAlignment="1">
      <alignment horizontal="center" vertical="center"/>
      <protection/>
    </xf>
    <xf numFmtId="17" fontId="12" fillId="34" borderId="10" xfId="72" applyNumberFormat="1" applyFont="1" applyFill="1" applyBorder="1" applyAlignment="1">
      <alignment horizontal="center" vertical="center" wrapText="1"/>
      <protection/>
    </xf>
    <xf numFmtId="0" fontId="12" fillId="34" borderId="10" xfId="69" applyFont="1" applyFill="1" applyBorder="1" applyAlignment="1">
      <alignment horizontal="center" vertical="center" wrapText="1"/>
      <protection/>
    </xf>
    <xf numFmtId="0" fontId="12" fillId="34" borderId="14" xfId="72" applyFont="1" applyFill="1" applyBorder="1" applyAlignment="1">
      <alignment horizontal="center" vertical="center" wrapText="1"/>
      <protection/>
    </xf>
    <xf numFmtId="17" fontId="12" fillId="34" borderId="14" xfId="72" applyNumberFormat="1" applyFont="1" applyFill="1" applyBorder="1" applyAlignment="1">
      <alignment horizontal="center" vertical="center"/>
      <protection/>
    </xf>
    <xf numFmtId="0" fontId="12" fillId="34" borderId="14" xfId="72" applyFont="1" applyFill="1" applyBorder="1" applyAlignment="1">
      <alignment horizontal="center" vertical="center"/>
      <protection/>
    </xf>
    <xf numFmtId="187" fontId="12" fillId="34" borderId="10" xfId="85" applyNumberFormat="1" applyFont="1" applyFill="1" applyBorder="1" applyAlignment="1">
      <alignment vertical="center"/>
    </xf>
    <xf numFmtId="0" fontId="12" fillId="34" borderId="15" xfId="75" applyFont="1" applyFill="1" applyBorder="1" applyAlignment="1">
      <alignment horizontal="left" vertical="center" indent="1"/>
      <protection/>
    </xf>
    <xf numFmtId="179" fontId="12" fillId="36" borderId="15" xfId="55" applyNumberFormat="1" applyFont="1" applyFill="1" applyBorder="1" applyAlignment="1">
      <alignment vertical="center"/>
    </xf>
    <xf numFmtId="178" fontId="12" fillId="34" borderId="15" xfId="75" applyNumberFormat="1" applyFont="1" applyFill="1" applyBorder="1" applyAlignment="1">
      <alignment horizontal="right" vertical="center"/>
      <protection/>
    </xf>
    <xf numFmtId="187" fontId="12" fillId="34" borderId="15" xfId="85" applyNumberFormat="1" applyFont="1" applyFill="1" applyBorder="1" applyAlignment="1">
      <alignment horizontal="right" vertical="center"/>
    </xf>
    <xf numFmtId="0" fontId="11" fillId="34" borderId="0" xfId="75" applyFont="1" applyFill="1" applyBorder="1" applyAlignment="1">
      <alignment horizontal="left" vertical="center" indent="2"/>
      <protection/>
    </xf>
    <xf numFmtId="179" fontId="11" fillId="36" borderId="15" xfId="55" applyNumberFormat="1" applyFont="1" applyFill="1" applyBorder="1" applyAlignment="1">
      <alignment vertical="center"/>
    </xf>
    <xf numFmtId="178" fontId="11" fillId="34" borderId="15" xfId="75" applyNumberFormat="1" applyFont="1" applyFill="1" applyBorder="1" applyAlignment="1">
      <alignment horizontal="right" vertical="center"/>
      <protection/>
    </xf>
    <xf numFmtId="187" fontId="11" fillId="34" borderId="15" xfId="85" applyNumberFormat="1" applyFont="1" applyFill="1" applyBorder="1" applyAlignment="1">
      <alignment horizontal="right" vertical="center"/>
    </xf>
    <xf numFmtId="0" fontId="11" fillId="34" borderId="15" xfId="75" applyFont="1" applyFill="1" applyBorder="1" applyAlignment="1">
      <alignment horizontal="left" vertical="center" indent="2"/>
      <protection/>
    </xf>
    <xf numFmtId="0" fontId="11" fillId="34" borderId="16" xfId="75" applyFont="1" applyFill="1" applyBorder="1" applyAlignment="1">
      <alignment horizontal="left" vertical="center" indent="2"/>
      <protection/>
    </xf>
    <xf numFmtId="178" fontId="11" fillId="34" borderId="16" xfId="75" applyNumberFormat="1" applyFont="1" applyFill="1" applyBorder="1" applyAlignment="1">
      <alignment horizontal="right" vertical="center"/>
      <protection/>
    </xf>
    <xf numFmtId="187" fontId="11" fillId="34" borderId="16" xfId="85" applyNumberFormat="1" applyFont="1" applyFill="1" applyBorder="1" applyAlignment="1">
      <alignment horizontal="right" vertical="center"/>
    </xf>
    <xf numFmtId="0" fontId="12" fillId="34" borderId="14" xfId="75" applyFont="1" applyFill="1" applyBorder="1" applyAlignment="1">
      <alignment horizontal="left" vertical="center" indent="1"/>
      <protection/>
    </xf>
    <xf numFmtId="178" fontId="12" fillId="34" borderId="14" xfId="75" applyNumberFormat="1" applyFont="1" applyFill="1" applyBorder="1" applyAlignment="1">
      <alignment horizontal="right" vertical="center"/>
      <protection/>
    </xf>
    <xf numFmtId="187" fontId="12" fillId="34" borderId="14" xfId="85" applyNumberFormat="1" applyFont="1" applyFill="1" applyBorder="1" applyAlignment="1">
      <alignment horizontal="right" vertical="center"/>
    </xf>
    <xf numFmtId="0" fontId="12" fillId="34" borderId="0" xfId="75" applyFont="1" applyFill="1" applyBorder="1" applyAlignment="1">
      <alignment horizontal="left" vertical="center" wrapText="1" indent="2"/>
      <protection/>
    </xf>
    <xf numFmtId="178" fontId="12" fillId="34" borderId="0" xfId="75" applyNumberFormat="1" applyFont="1" applyFill="1" applyBorder="1" applyAlignment="1">
      <alignment horizontal="right" vertical="center"/>
      <protection/>
    </xf>
    <xf numFmtId="0" fontId="11" fillId="34" borderId="15" xfId="75" applyFont="1" applyFill="1" applyBorder="1" applyAlignment="1">
      <alignment horizontal="left" vertical="center" wrapText="1" indent="2"/>
      <protection/>
    </xf>
    <xf numFmtId="0" fontId="11" fillId="34" borderId="0" xfId="69" applyFont="1" applyFill="1" applyBorder="1" applyAlignment="1">
      <alignment horizontal="left" vertical="center" indent="2"/>
      <protection/>
    </xf>
    <xf numFmtId="183" fontId="11" fillId="34" borderId="0" xfId="53" applyNumberFormat="1" applyFont="1" applyFill="1" applyBorder="1" applyAlignment="1">
      <alignment vertical="center"/>
    </xf>
    <xf numFmtId="196" fontId="11" fillId="34" borderId="0" xfId="69" applyNumberFormat="1" applyFont="1" applyFill="1" applyBorder="1" applyAlignment="1">
      <alignment vertical="center"/>
      <protection/>
    </xf>
    <xf numFmtId="185" fontId="12" fillId="36" borderId="15" xfId="55" applyNumberFormat="1" applyFont="1" applyFill="1" applyBorder="1" applyAlignment="1">
      <alignment vertical="center"/>
    </xf>
    <xf numFmtId="196" fontId="12" fillId="34" borderId="15" xfId="63" applyNumberFormat="1" applyFont="1" applyFill="1" applyBorder="1" applyAlignment="1">
      <alignment horizontal="right" vertical="center"/>
    </xf>
    <xf numFmtId="0" fontId="12" fillId="34" borderId="14" xfId="72" applyFont="1" applyFill="1" applyBorder="1" applyAlignment="1">
      <alignment horizontal="center" wrapText="1"/>
      <protection/>
    </xf>
    <xf numFmtId="186" fontId="12" fillId="34" borderId="14" xfId="72" applyNumberFormat="1" applyFont="1" applyFill="1" applyBorder="1" applyAlignment="1">
      <alignment horizontal="center" vertical="center"/>
      <protection/>
    </xf>
    <xf numFmtId="17" fontId="12" fillId="34" borderId="17" xfId="72" applyNumberFormat="1" applyFont="1" applyFill="1" applyBorder="1" applyAlignment="1">
      <alignment horizontal="center" vertical="center"/>
      <protection/>
    </xf>
    <xf numFmtId="186" fontId="12" fillId="34" borderId="17" xfId="72" applyNumberFormat="1" applyFont="1" applyFill="1" applyBorder="1" applyAlignment="1">
      <alignment horizontal="center" vertical="center"/>
      <protection/>
    </xf>
    <xf numFmtId="0" fontId="11" fillId="34" borderId="15" xfId="72" applyFont="1" applyFill="1" applyBorder="1" applyAlignment="1">
      <alignment vertical="center"/>
      <protection/>
    </xf>
    <xf numFmtId="0" fontId="12" fillId="34" borderId="15" xfId="72" applyFont="1" applyFill="1" applyBorder="1" applyAlignment="1">
      <alignment vertical="center"/>
      <protection/>
    </xf>
    <xf numFmtId="178" fontId="11" fillId="0" borderId="15" xfId="75" applyNumberFormat="1" applyFont="1" applyFill="1" applyBorder="1" applyAlignment="1">
      <alignment horizontal="right" vertical="center"/>
      <protection/>
    </xf>
    <xf numFmtId="0" fontId="14" fillId="34" borderId="15" xfId="72" applyFont="1" applyFill="1" applyBorder="1">
      <alignment/>
      <protection/>
    </xf>
    <xf numFmtId="0" fontId="15" fillId="34" borderId="15" xfId="72" applyFont="1" applyFill="1" applyBorder="1">
      <alignment/>
      <protection/>
    </xf>
    <xf numFmtId="0" fontId="12" fillId="34" borderId="17" xfId="72" applyFont="1" applyFill="1" applyBorder="1" applyAlignment="1">
      <alignment horizontal="center" vertical="center" wrapText="1"/>
      <protection/>
    </xf>
    <xf numFmtId="206" fontId="11" fillId="34" borderId="15" xfId="53" applyNumberFormat="1" applyFont="1" applyFill="1" applyBorder="1" applyAlignment="1">
      <alignment horizontal="right" vertical="center"/>
    </xf>
    <xf numFmtId="206" fontId="11" fillId="34" borderId="0" xfId="53" applyNumberFormat="1" applyFont="1" applyFill="1" applyBorder="1" applyAlignment="1">
      <alignment horizontal="right" vertical="center"/>
    </xf>
    <xf numFmtId="206" fontId="12" fillId="34" borderId="15" xfId="53" applyNumberFormat="1" applyFont="1" applyFill="1" applyBorder="1" applyAlignment="1">
      <alignment horizontal="right" vertical="center"/>
    </xf>
    <xf numFmtId="0" fontId="12" fillId="34" borderId="14" xfId="69" applyFont="1" applyFill="1" applyBorder="1" applyAlignment="1">
      <alignment horizontal="center" vertical="center" wrapText="1"/>
      <protection/>
    </xf>
    <xf numFmtId="0" fontId="12" fillId="0" borderId="16" xfId="72" applyFont="1" applyFill="1" applyBorder="1" applyAlignment="1">
      <alignment vertical="center"/>
      <protection/>
    </xf>
    <xf numFmtId="178" fontId="11" fillId="34" borderId="16" xfId="63" applyNumberFormat="1" applyFont="1" applyFill="1" applyBorder="1" applyAlignment="1">
      <alignment vertical="center"/>
    </xf>
    <xf numFmtId="178" fontId="11" fillId="0" borderId="16" xfId="78" applyNumberFormat="1" applyFont="1" applyFill="1" applyBorder="1" applyAlignment="1">
      <alignment vertical="center"/>
      <protection/>
    </xf>
    <xf numFmtId="187" fontId="11" fillId="0" borderId="16" xfId="82" applyNumberFormat="1" applyFont="1" applyFill="1" applyBorder="1" applyAlignment="1">
      <alignment vertical="center"/>
    </xf>
    <xf numFmtId="0" fontId="12" fillId="34" borderId="14" xfId="72" applyFont="1" applyFill="1" applyBorder="1" applyAlignment="1">
      <alignment vertical="center"/>
      <protection/>
    </xf>
    <xf numFmtId="179" fontId="12" fillId="36" borderId="14" xfId="55" applyNumberFormat="1" applyFont="1" applyFill="1" applyBorder="1" applyAlignment="1">
      <alignment vertical="center"/>
    </xf>
    <xf numFmtId="0" fontId="15" fillId="0" borderId="11" xfId="72" applyFont="1" applyFill="1" applyBorder="1" applyAlignment="1">
      <alignment horizontal="left" vertical="center" indent="1"/>
      <protection/>
    </xf>
    <xf numFmtId="179" fontId="11" fillId="36" borderId="18" xfId="55" applyNumberFormat="1" applyFont="1" applyFill="1" applyBorder="1" applyAlignment="1">
      <alignment vertical="center"/>
    </xf>
    <xf numFmtId="178" fontId="11" fillId="34" borderId="18" xfId="75" applyNumberFormat="1" applyFont="1" applyFill="1" applyBorder="1" applyAlignment="1">
      <alignment horizontal="right" vertical="center"/>
      <protection/>
    </xf>
    <xf numFmtId="187" fontId="11" fillId="34" borderId="18" xfId="85" applyNumberFormat="1" applyFont="1" applyFill="1" applyBorder="1" applyAlignment="1">
      <alignment horizontal="right" vertical="center"/>
    </xf>
    <xf numFmtId="0" fontId="15" fillId="0" borderId="15" xfId="72" applyFont="1" applyFill="1" applyBorder="1" applyAlignment="1">
      <alignment horizontal="left" vertical="center" indent="1"/>
      <protection/>
    </xf>
    <xf numFmtId="38" fontId="11" fillId="0" borderId="14" xfId="69" applyNumberFormat="1" applyFont="1" applyBorder="1">
      <alignment/>
      <protection/>
    </xf>
    <xf numFmtId="0" fontId="11" fillId="0" borderId="14" xfId="69" applyFont="1" applyBorder="1">
      <alignment/>
      <protection/>
    </xf>
    <xf numFmtId="17" fontId="12" fillId="34" borderId="14" xfId="72" applyNumberFormat="1" applyFont="1" applyFill="1" applyBorder="1" applyAlignment="1" quotePrefix="1">
      <alignment horizontal="center" vertical="center"/>
      <protection/>
    </xf>
    <xf numFmtId="17" fontId="12" fillId="34" borderId="14" xfId="72" applyNumberFormat="1" applyFont="1" applyFill="1" applyBorder="1" applyAlignment="1" quotePrefix="1">
      <alignment horizontal="center" vertical="center" wrapText="1"/>
      <protection/>
    </xf>
    <xf numFmtId="0" fontId="12" fillId="34" borderId="18" xfId="72" applyFont="1" applyFill="1" applyBorder="1">
      <alignment/>
      <protection/>
    </xf>
    <xf numFmtId="0" fontId="11" fillId="34" borderId="18" xfId="72" applyFont="1" applyFill="1" applyBorder="1" applyAlignment="1">
      <alignment vertical="center"/>
      <protection/>
    </xf>
    <xf numFmtId="0" fontId="11" fillId="34" borderId="18" xfId="72" applyFont="1" applyFill="1" applyBorder="1" applyAlignment="1">
      <alignment horizontal="center" vertical="center"/>
      <protection/>
    </xf>
    <xf numFmtId="210" fontId="11" fillId="36" borderId="18" xfId="54" applyNumberFormat="1" applyFont="1" applyFill="1" applyBorder="1" applyAlignment="1">
      <alignment vertical="center"/>
    </xf>
    <xf numFmtId="210" fontId="11" fillId="34" borderId="18" xfId="54" applyNumberFormat="1" applyFont="1" applyFill="1" applyBorder="1" applyAlignment="1">
      <alignment vertical="center"/>
    </xf>
    <xf numFmtId="185" fontId="11" fillId="34" borderId="18" xfId="72" applyNumberFormat="1" applyFont="1" applyFill="1" applyBorder="1" applyAlignment="1">
      <alignment horizontal="right" vertical="center"/>
      <protection/>
    </xf>
    <xf numFmtId="210" fontId="11" fillId="36" borderId="0" xfId="54" applyNumberFormat="1" applyFont="1" applyFill="1" applyBorder="1" applyAlignment="1">
      <alignment vertical="center"/>
    </xf>
    <xf numFmtId="210" fontId="11" fillId="34" borderId="0" xfId="54" applyNumberFormat="1" applyFont="1" applyFill="1" applyBorder="1" applyAlignment="1">
      <alignment vertical="center"/>
    </xf>
    <xf numFmtId="185" fontId="11" fillId="34" borderId="0" xfId="72" applyNumberFormat="1" applyFont="1" applyFill="1" applyBorder="1" applyAlignment="1">
      <alignment horizontal="right" vertical="center"/>
      <protection/>
    </xf>
    <xf numFmtId="0" fontId="11" fillId="34" borderId="19" xfId="72" applyFont="1" applyFill="1" applyBorder="1">
      <alignment/>
      <protection/>
    </xf>
    <xf numFmtId="0" fontId="11" fillId="34" borderId="19" xfId="72" applyFont="1" applyFill="1" applyBorder="1" applyAlignment="1">
      <alignment vertical="center"/>
      <protection/>
    </xf>
    <xf numFmtId="0" fontId="11" fillId="34" borderId="19" xfId="72" applyFont="1" applyFill="1" applyBorder="1" applyAlignment="1">
      <alignment horizontal="center" vertical="center"/>
      <protection/>
    </xf>
    <xf numFmtId="202" fontId="11" fillId="36" borderId="19" xfId="53" applyNumberFormat="1" applyFont="1" applyFill="1" applyBorder="1" applyAlignment="1">
      <alignment vertical="center"/>
    </xf>
    <xf numFmtId="202" fontId="11" fillId="34" borderId="19" xfId="53" applyNumberFormat="1" applyFont="1" applyFill="1" applyBorder="1" applyAlignment="1">
      <alignment vertical="center"/>
    </xf>
    <xf numFmtId="179" fontId="11" fillId="34" borderId="19" xfId="53" applyNumberFormat="1" applyFont="1" applyFill="1" applyBorder="1" applyAlignment="1">
      <alignment horizontal="right" vertical="center"/>
    </xf>
    <xf numFmtId="203" fontId="11" fillId="34" borderId="19" xfId="53" applyNumberFormat="1" applyFont="1" applyFill="1" applyBorder="1" applyAlignment="1">
      <alignment vertical="center"/>
    </xf>
    <xf numFmtId="2" fontId="11" fillId="34" borderId="18" xfId="72" applyNumberFormat="1" applyFont="1" applyFill="1" applyBorder="1" applyAlignment="1">
      <alignment vertical="center"/>
      <protection/>
    </xf>
    <xf numFmtId="188" fontId="11" fillId="34" borderId="18" xfId="72" applyNumberFormat="1" applyFont="1" applyFill="1" applyBorder="1" applyAlignment="1">
      <alignment vertical="center"/>
      <protection/>
    </xf>
    <xf numFmtId="186" fontId="11" fillId="36" borderId="0" xfId="81" applyNumberFormat="1" applyFont="1" applyFill="1" applyBorder="1" applyAlignment="1">
      <alignment vertical="center"/>
    </xf>
    <xf numFmtId="177" fontId="11" fillId="36" borderId="19" xfId="72" applyNumberFormat="1" applyFont="1" applyFill="1" applyBorder="1" applyAlignment="1">
      <alignment vertical="center"/>
      <protection/>
    </xf>
    <xf numFmtId="185" fontId="11" fillId="34" borderId="19" xfId="72" applyNumberFormat="1" applyFont="1" applyFill="1" applyBorder="1" applyAlignment="1">
      <alignment horizontal="right" vertical="center"/>
      <protection/>
    </xf>
    <xf numFmtId="211" fontId="11" fillId="34" borderId="10" xfId="72" applyNumberFormat="1" applyFont="1" applyFill="1" applyBorder="1" applyAlignment="1">
      <alignment vertical="center"/>
      <protection/>
    </xf>
    <xf numFmtId="187" fontId="11" fillId="34" borderId="19" xfId="85" applyNumberFormat="1" applyFont="1" applyFill="1" applyBorder="1" applyAlignment="1">
      <alignment horizontal="right" vertical="center"/>
    </xf>
    <xf numFmtId="187" fontId="11" fillId="36" borderId="18" xfId="72" applyNumberFormat="1" applyFont="1" applyFill="1" applyBorder="1" applyAlignment="1">
      <alignment horizontal="right" vertical="center"/>
      <protection/>
    </xf>
    <xf numFmtId="186" fontId="11" fillId="34" borderId="18" xfId="81" applyNumberFormat="1" applyFont="1" applyFill="1" applyBorder="1" applyAlignment="1">
      <alignment horizontal="right" vertical="center"/>
    </xf>
    <xf numFmtId="187" fontId="11" fillId="36" borderId="0" xfId="72" applyNumberFormat="1" applyFont="1" applyFill="1" applyBorder="1" applyAlignment="1">
      <alignment horizontal="right" vertical="center"/>
      <protection/>
    </xf>
    <xf numFmtId="186" fontId="11" fillId="34" borderId="0" xfId="81" applyNumberFormat="1" applyFont="1" applyFill="1" applyBorder="1" applyAlignment="1">
      <alignment horizontal="right" vertical="center"/>
    </xf>
    <xf numFmtId="187" fontId="11" fillId="36" borderId="19" xfId="72" applyNumberFormat="1" applyFont="1" applyFill="1" applyBorder="1" applyAlignment="1">
      <alignment horizontal="right" vertical="center"/>
      <protection/>
    </xf>
    <xf numFmtId="186" fontId="11" fillId="34" borderId="19" xfId="81" applyNumberFormat="1" applyFont="1" applyFill="1" applyBorder="1" applyAlignment="1">
      <alignment horizontal="right" vertical="center"/>
    </xf>
    <xf numFmtId="187" fontId="11" fillId="34" borderId="19" xfId="72" applyNumberFormat="1" applyFont="1" applyFill="1" applyBorder="1" applyAlignment="1">
      <alignment horizontal="right" vertical="center"/>
      <protection/>
    </xf>
    <xf numFmtId="0" fontId="11" fillId="34" borderId="14" xfId="72" applyFont="1" applyFill="1" applyBorder="1">
      <alignment/>
      <protection/>
    </xf>
    <xf numFmtId="0" fontId="13" fillId="34" borderId="14" xfId="72" applyFont="1" applyFill="1" applyBorder="1">
      <alignment/>
      <protection/>
    </xf>
    <xf numFmtId="177" fontId="11" fillId="34" borderId="19" xfId="72" applyNumberFormat="1" applyFont="1" applyFill="1" applyBorder="1" applyAlignment="1">
      <alignment horizontal="right" vertical="center"/>
      <protection/>
    </xf>
    <xf numFmtId="183" fontId="12" fillId="34" borderId="14" xfId="63" applyNumberFormat="1" applyFont="1" applyFill="1" applyBorder="1" applyAlignment="1">
      <alignment vertical="center"/>
    </xf>
    <xf numFmtId="38" fontId="2" fillId="0" borderId="14" xfId="69" applyNumberFormat="1" applyFont="1" applyBorder="1">
      <alignment/>
      <protection/>
    </xf>
    <xf numFmtId="0" fontId="2" fillId="0" borderId="14" xfId="69" applyFont="1" applyBorder="1">
      <alignment/>
      <protection/>
    </xf>
    <xf numFmtId="17" fontId="12" fillId="34" borderId="14" xfId="72" applyNumberFormat="1" applyFont="1" applyFill="1" applyBorder="1" applyAlignment="1">
      <alignment horizontal="center" vertical="center" wrapText="1"/>
      <protection/>
    </xf>
    <xf numFmtId="17" fontId="12" fillId="34" borderId="17" xfId="72" applyNumberFormat="1" applyFont="1" applyFill="1" applyBorder="1" applyAlignment="1">
      <alignment horizontal="center" vertical="center" wrapText="1"/>
      <protection/>
    </xf>
    <xf numFmtId="17" fontId="12" fillId="34" borderId="0" xfId="72" applyNumberFormat="1" applyFont="1" applyFill="1" applyBorder="1" applyAlignment="1">
      <alignment horizontal="center" vertical="center" wrapText="1"/>
      <protection/>
    </xf>
    <xf numFmtId="17" fontId="62" fillId="34" borderId="0" xfId="72" applyNumberFormat="1" applyFont="1" applyFill="1" applyBorder="1" applyAlignment="1">
      <alignment horizontal="center" vertical="center" wrapText="1"/>
      <protection/>
    </xf>
    <xf numFmtId="178" fontId="11" fillId="34" borderId="15" xfId="0" applyNumberFormat="1" applyFont="1" applyFill="1" applyBorder="1" applyAlignment="1" applyProtection="1">
      <alignment horizontal="right" vertical="center"/>
      <protection locked="0"/>
    </xf>
    <xf numFmtId="179" fontId="11" fillId="36" borderId="0" xfId="55" applyNumberFormat="1" applyFont="1" applyFill="1" applyBorder="1" applyAlignment="1">
      <alignment vertical="center"/>
    </xf>
    <xf numFmtId="178" fontId="11" fillId="34" borderId="0" xfId="0" applyNumberFormat="1" applyFont="1" applyFill="1" applyBorder="1" applyAlignment="1" applyProtection="1">
      <alignment horizontal="right" vertical="center"/>
      <protection locked="0"/>
    </xf>
    <xf numFmtId="0" fontId="11" fillId="34" borderId="16" xfId="72" applyFont="1" applyFill="1" applyBorder="1" applyAlignment="1">
      <alignment vertical="center"/>
      <protection/>
    </xf>
    <xf numFmtId="178" fontId="11" fillId="34" borderId="16" xfId="0" applyNumberFormat="1" applyFont="1" applyFill="1" applyBorder="1" applyAlignment="1" applyProtection="1">
      <alignment vertical="center"/>
      <protection locked="0"/>
    </xf>
    <xf numFmtId="178" fontId="11" fillId="34" borderId="16" xfId="0" applyNumberFormat="1" applyFont="1" applyFill="1" applyBorder="1" applyAlignment="1" applyProtection="1">
      <alignment horizontal="right" vertical="center"/>
      <protection locked="0"/>
    </xf>
    <xf numFmtId="178" fontId="12" fillId="34" borderId="14" xfId="0" applyNumberFormat="1" applyFont="1" applyFill="1" applyBorder="1" applyAlignment="1" applyProtection="1">
      <alignment horizontal="right" vertical="center"/>
      <protection locked="0"/>
    </xf>
    <xf numFmtId="9" fontId="12" fillId="36" borderId="15" xfId="81" applyFont="1" applyFill="1" applyBorder="1" applyAlignment="1">
      <alignment vertical="center"/>
    </xf>
    <xf numFmtId="9" fontId="12" fillId="34" borderId="15" xfId="81" applyFont="1" applyFill="1" applyBorder="1" applyAlignment="1">
      <alignment horizontal="right" vertical="center"/>
    </xf>
    <xf numFmtId="0" fontId="12" fillId="34" borderId="19" xfId="72" applyFont="1" applyFill="1" applyBorder="1" applyAlignment="1">
      <alignment vertical="center"/>
      <protection/>
    </xf>
    <xf numFmtId="204" fontId="12" fillId="34" borderId="19" xfId="53" applyNumberFormat="1" applyFont="1" applyFill="1" applyBorder="1" applyAlignment="1">
      <alignment horizontal="right" vertical="center"/>
    </xf>
    <xf numFmtId="184" fontId="12" fillId="34" borderId="19" xfId="81" applyNumberFormat="1" applyFont="1" applyFill="1" applyBorder="1" applyAlignment="1">
      <alignment horizontal="right" vertical="center"/>
    </xf>
    <xf numFmtId="204" fontId="11" fillId="34" borderId="15" xfId="53" applyNumberFormat="1" applyFont="1" applyFill="1" applyBorder="1" applyAlignment="1">
      <alignment horizontal="right" vertical="center"/>
    </xf>
    <xf numFmtId="184" fontId="11" fillId="34" borderId="15" xfId="53" applyNumberFormat="1" applyFont="1" applyFill="1" applyBorder="1" applyAlignment="1">
      <alignment horizontal="right" vertical="center"/>
    </xf>
    <xf numFmtId="204" fontId="12" fillId="34" borderId="15" xfId="53" applyNumberFormat="1" applyFont="1" applyFill="1" applyBorder="1" applyAlignment="1">
      <alignment horizontal="right" vertical="center"/>
    </xf>
    <xf numFmtId="184" fontId="12" fillId="34" borderId="15" xfId="53" applyNumberFormat="1" applyFont="1" applyFill="1" applyBorder="1" applyAlignment="1">
      <alignment horizontal="right" vertical="center"/>
    </xf>
    <xf numFmtId="0" fontId="12" fillId="34" borderId="17" xfId="75" applyFont="1" applyFill="1" applyBorder="1" applyAlignment="1">
      <alignment horizontal="left" vertical="center" indent="1"/>
      <protection/>
    </xf>
    <xf numFmtId="178" fontId="12" fillId="36" borderId="17" xfId="75" applyNumberFormat="1" applyFont="1" applyFill="1" applyBorder="1" applyAlignment="1">
      <alignment horizontal="right" vertical="center"/>
      <protection/>
    </xf>
    <xf numFmtId="204" fontId="12" fillId="34" borderId="18" xfId="53" applyNumberFormat="1" applyFont="1" applyFill="1" applyBorder="1" applyAlignment="1">
      <alignment horizontal="right" vertical="center"/>
    </xf>
    <xf numFmtId="184" fontId="12" fillId="34" borderId="18" xfId="81" applyNumberFormat="1" applyFont="1" applyFill="1" applyBorder="1" applyAlignment="1">
      <alignment horizontal="right" vertical="center"/>
    </xf>
    <xf numFmtId="186" fontId="12" fillId="34" borderId="17" xfId="81" applyNumberFormat="1" applyFont="1" applyFill="1" applyBorder="1" applyAlignment="1">
      <alignment horizontal="right" vertical="center"/>
    </xf>
    <xf numFmtId="184" fontId="12" fillId="34" borderId="17" xfId="81" applyNumberFormat="1" applyFont="1" applyFill="1" applyBorder="1" applyAlignment="1">
      <alignment horizontal="right" vertical="center"/>
    </xf>
    <xf numFmtId="0" fontId="12" fillId="34" borderId="20" xfId="72" applyFont="1" applyFill="1" applyBorder="1" applyAlignment="1">
      <alignment vertical="center"/>
      <protection/>
    </xf>
    <xf numFmtId="204" fontId="12" fillId="36" borderId="20" xfId="53" applyNumberFormat="1" applyFont="1" applyFill="1" applyBorder="1" applyAlignment="1">
      <alignment horizontal="right" vertical="center"/>
    </xf>
    <xf numFmtId="204" fontId="12" fillId="34" borderId="20" xfId="53" applyNumberFormat="1" applyFont="1" applyFill="1" applyBorder="1" applyAlignment="1">
      <alignment horizontal="right" vertical="center"/>
    </xf>
    <xf numFmtId="187" fontId="12" fillId="34" borderId="20" xfId="81" applyNumberFormat="1" applyFont="1" applyFill="1" applyBorder="1" applyAlignment="1">
      <alignment horizontal="right" vertical="center"/>
    </xf>
    <xf numFmtId="204" fontId="11" fillId="36" borderId="15" xfId="53" applyNumberFormat="1" applyFont="1" applyFill="1" applyBorder="1" applyAlignment="1">
      <alignment horizontal="right" vertical="center"/>
    </xf>
    <xf numFmtId="187" fontId="11" fillId="34" borderId="15" xfId="53" applyNumberFormat="1" applyFont="1" applyFill="1" applyBorder="1" applyAlignment="1">
      <alignment horizontal="right" vertical="center"/>
    </xf>
    <xf numFmtId="0" fontId="12" fillId="34" borderId="16" xfId="72" applyFont="1" applyFill="1" applyBorder="1" applyAlignment="1">
      <alignment vertical="center"/>
      <protection/>
    </xf>
    <xf numFmtId="204" fontId="12" fillId="36" borderId="16" xfId="53" applyNumberFormat="1" applyFont="1" applyFill="1" applyBorder="1" applyAlignment="1">
      <alignment horizontal="right" vertical="center"/>
    </xf>
    <xf numFmtId="204" fontId="12" fillId="34" borderId="16" xfId="53" applyNumberFormat="1" applyFont="1" applyFill="1" applyBorder="1" applyAlignment="1">
      <alignment horizontal="right" vertical="center"/>
    </xf>
    <xf numFmtId="187" fontId="12" fillId="34" borderId="16" xfId="53" applyNumberFormat="1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 wrapText="1"/>
    </xf>
    <xf numFmtId="17" fontId="12" fillId="34" borderId="14" xfId="0" applyNumberFormat="1" applyFont="1" applyFill="1" applyBorder="1" applyAlignment="1">
      <alignment horizontal="center" vertical="center" wrapText="1"/>
    </xf>
    <xf numFmtId="0" fontId="11" fillId="34" borderId="0" xfId="77" applyFont="1" applyFill="1" applyAlignment="1">
      <alignment horizontal="center" vertical="center"/>
      <protection/>
    </xf>
    <xf numFmtId="0" fontId="65" fillId="0" borderId="10" xfId="0" applyFont="1" applyBorder="1" applyAlignment="1">
      <alignment horizontal="justify" vertical="center" wrapText="1"/>
    </xf>
    <xf numFmtId="0" fontId="11" fillId="35" borderId="15" xfId="0" applyFont="1" applyFill="1" applyBorder="1" applyAlignment="1">
      <alignment vertical="center" wrapText="1"/>
    </xf>
    <xf numFmtId="179" fontId="11" fillId="34" borderId="15" xfId="55" applyNumberFormat="1" applyFont="1" applyFill="1" applyBorder="1" applyAlignment="1">
      <alignment vertical="center"/>
    </xf>
    <xf numFmtId="192" fontId="11" fillId="34" borderId="15" xfId="81" applyNumberFormat="1" applyFont="1" applyFill="1" applyBorder="1" applyAlignment="1">
      <alignment vertical="center"/>
    </xf>
    <xf numFmtId="178" fontId="11" fillId="34" borderId="0" xfId="0" applyNumberFormat="1" applyFont="1" applyFill="1" applyBorder="1" applyAlignment="1">
      <alignment horizontal="right" vertical="center"/>
    </xf>
    <xf numFmtId="186" fontId="11" fillId="36" borderId="15" xfId="81" applyNumberFormat="1" applyFont="1" applyFill="1" applyBorder="1" applyAlignment="1">
      <alignment vertical="center"/>
    </xf>
    <xf numFmtId="186" fontId="11" fillId="34" borderId="15" xfId="81" applyNumberFormat="1" applyFont="1" applyFill="1" applyBorder="1" applyAlignment="1">
      <alignment vertical="center"/>
    </xf>
    <xf numFmtId="186" fontId="12" fillId="36" borderId="17" xfId="81" applyNumberFormat="1" applyFont="1" applyFill="1" applyBorder="1" applyAlignment="1">
      <alignment horizontal="right" vertical="center"/>
    </xf>
    <xf numFmtId="179" fontId="12" fillId="36" borderId="18" xfId="55" applyNumberFormat="1" applyFont="1" applyFill="1" applyBorder="1" applyAlignment="1">
      <alignment vertical="center"/>
    </xf>
    <xf numFmtId="179" fontId="12" fillId="36" borderId="19" xfId="55" applyNumberFormat="1" applyFont="1" applyFill="1" applyBorder="1" applyAlignment="1">
      <alignment vertical="center"/>
    </xf>
    <xf numFmtId="186" fontId="12" fillId="36" borderId="17" xfId="75" applyNumberFormat="1" applyFont="1" applyFill="1" applyBorder="1" applyAlignment="1">
      <alignment horizontal="right" vertical="center"/>
      <protection/>
    </xf>
    <xf numFmtId="0" fontId="12" fillId="34" borderId="17" xfId="72" applyFont="1" applyFill="1" applyBorder="1" applyAlignment="1">
      <alignment horizontal="center" vertical="center"/>
      <protection/>
    </xf>
    <xf numFmtId="0" fontId="12" fillId="34" borderId="0" xfId="77" applyFont="1" applyFill="1" applyBorder="1" applyAlignment="1">
      <alignment horizontal="center" vertical="center"/>
      <protection/>
    </xf>
    <xf numFmtId="0" fontId="12" fillId="34" borderId="14" xfId="77" applyFont="1" applyFill="1" applyBorder="1" applyAlignment="1">
      <alignment horizontal="center" vertical="center"/>
      <protection/>
    </xf>
    <xf numFmtId="0" fontId="12" fillId="34" borderId="0" xfId="72" applyFont="1" applyFill="1" applyBorder="1" applyAlignment="1">
      <alignment horizontal="center" vertical="center" wrapText="1"/>
      <protection/>
    </xf>
    <xf numFmtId="0" fontId="65" fillId="0" borderId="14" xfId="0" applyFont="1" applyBorder="1" applyAlignment="1">
      <alignment horizontal="center" vertical="center" wrapText="1"/>
    </xf>
    <xf numFmtId="0" fontId="13" fillId="0" borderId="0" xfId="75" applyFont="1" applyFill="1" applyBorder="1" applyAlignment="1">
      <alignment horizontal="left" vertical="center" wrapText="1"/>
      <protection/>
    </xf>
    <xf numFmtId="17" fontId="12" fillId="34" borderId="14" xfId="72" applyNumberFormat="1" applyFont="1" applyFill="1" applyBorder="1" applyAlignment="1">
      <alignment horizontal="center" vertical="center"/>
      <protection/>
    </xf>
    <xf numFmtId="0" fontId="12" fillId="34" borderId="14" xfId="72" applyFont="1" applyFill="1" applyBorder="1" applyAlignment="1">
      <alignment horizontal="center" vertical="center"/>
      <protection/>
    </xf>
    <xf numFmtId="0" fontId="12" fillId="34" borderId="14" xfId="72" applyFont="1" applyFill="1" applyBorder="1" applyAlignment="1">
      <alignment horizontal="center" wrapText="1"/>
      <protection/>
    </xf>
    <xf numFmtId="0" fontId="12" fillId="34" borderId="14" xfId="72" applyFont="1" applyFill="1" applyBorder="1" applyAlignment="1">
      <alignment horizontal="center"/>
      <protection/>
    </xf>
    <xf numFmtId="0" fontId="12" fillId="34" borderId="17" xfId="72" applyFont="1" applyFill="1" applyBorder="1" applyAlignment="1">
      <alignment horizontal="center" vertical="center" wrapText="1"/>
      <protection/>
    </xf>
    <xf numFmtId="17" fontId="12" fillId="34" borderId="21" xfId="72" applyNumberFormat="1" applyFont="1" applyFill="1" applyBorder="1" applyAlignment="1">
      <alignment horizontal="center" vertical="center"/>
      <protection/>
    </xf>
    <xf numFmtId="49" fontId="12" fillId="34" borderId="0" xfId="69" applyNumberFormat="1" applyFont="1" applyFill="1" applyBorder="1" applyAlignment="1">
      <alignment horizontal="center" vertical="center" wrapText="1"/>
      <protection/>
    </xf>
    <xf numFmtId="0" fontId="12" fillId="34" borderId="14" xfId="69" applyFont="1" applyFill="1" applyBorder="1" applyAlignment="1">
      <alignment horizontal="center" vertical="center" wrapText="1"/>
      <protection/>
    </xf>
    <xf numFmtId="186" fontId="12" fillId="34" borderId="21" xfId="72" applyNumberFormat="1" applyFont="1" applyFill="1" applyBorder="1" applyAlignment="1">
      <alignment horizontal="center" vertical="center"/>
      <protection/>
    </xf>
    <xf numFmtId="186" fontId="12" fillId="34" borderId="14" xfId="72" applyNumberFormat="1" applyFont="1" applyFill="1" applyBorder="1" applyAlignment="1">
      <alignment horizontal="center" vertical="center"/>
      <protection/>
    </xf>
    <xf numFmtId="0" fontId="63" fillId="34" borderId="0" xfId="0" applyFont="1" applyFill="1" applyBorder="1" applyAlignment="1">
      <alignment horizontal="center" vertical="top" wrapText="1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Comma [0] 2" xfId="38"/>
    <cellStyle name="Comma 2" xfId="39"/>
    <cellStyle name="Diseño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Hyperlink" xfId="50"/>
    <cellStyle name="Followed Hyperlink" xfId="51"/>
    <cellStyle name="Incorrecto" xfId="52"/>
    <cellStyle name="Comma" xfId="53"/>
    <cellStyle name="Comma [0]" xfId="54"/>
    <cellStyle name="Millares [0] 10" xfId="55"/>
    <cellStyle name="Millares [0] 2" xfId="56"/>
    <cellStyle name="Millares [0] 2 19" xfId="57"/>
    <cellStyle name="Millares [0] 2 3" xfId="58"/>
    <cellStyle name="Millares [0] 3" xfId="59"/>
    <cellStyle name="Millares 14" xfId="60"/>
    <cellStyle name="Millares 14 2" xfId="61"/>
    <cellStyle name="Millares 18" xfId="62"/>
    <cellStyle name="Millares 2" xfId="63"/>
    <cellStyle name="Millares 3" xfId="64"/>
    <cellStyle name="Currency" xfId="65"/>
    <cellStyle name="Currency [0]" xfId="66"/>
    <cellStyle name="Neutral" xfId="67"/>
    <cellStyle name="No-definido" xfId="68"/>
    <cellStyle name="Normal 10" xfId="69"/>
    <cellStyle name="Normal 11" xfId="70"/>
    <cellStyle name="Normal 17 2" xfId="71"/>
    <cellStyle name="Normal 2" xfId="72"/>
    <cellStyle name="Normal 2 2" xfId="73"/>
    <cellStyle name="Normal 2 2 2" xfId="74"/>
    <cellStyle name="Normal 3" xfId="75"/>
    <cellStyle name="Normal 4" xfId="76"/>
    <cellStyle name="Normal_graficos" xfId="77"/>
    <cellStyle name="Normal_operacional" xfId="78"/>
    <cellStyle name="Notas" xfId="79"/>
    <cellStyle name="Percent 2" xfId="80"/>
    <cellStyle name="Percent" xfId="81"/>
    <cellStyle name="Porcentaje 2" xfId="82"/>
    <cellStyle name="Porcentaje 3" xfId="83"/>
    <cellStyle name="Porcentual 2" xfId="84"/>
    <cellStyle name="Porcentual 2 10" xfId="85"/>
    <cellStyle name="Porcentual 2 2" xfId="86"/>
    <cellStyle name="Porcentual 3" xfId="87"/>
    <cellStyle name="Porcentual 3 2" xfId="88"/>
    <cellStyle name="Porcentual 3 2 2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2:Q14"/>
  <sheetViews>
    <sheetView showGridLines="0" tabSelected="1" zoomScalePageLayoutView="0" workbookViewId="0" topLeftCell="A1">
      <selection activeCell="B2" sqref="B2"/>
    </sheetView>
  </sheetViews>
  <sheetFormatPr defaultColWidth="11.421875" defaultRowHeight="15"/>
  <cols>
    <col min="1" max="1" width="5.421875" style="2" customWidth="1"/>
    <col min="2" max="2" width="26.57421875" style="2" customWidth="1"/>
    <col min="3" max="5" width="11.57421875" style="2" customWidth="1"/>
    <col min="6" max="6" width="0.9921875" style="2" customWidth="1"/>
    <col min="7" max="9" width="10.28125" style="2" customWidth="1"/>
    <col min="10" max="10" width="1.1484375" style="2" customWidth="1"/>
    <col min="11" max="12" width="10.421875" style="2" customWidth="1"/>
    <col min="13" max="16384" width="11.421875" style="2" customWidth="1"/>
  </cols>
  <sheetData>
    <row r="2" spans="3:15" s="62" customFormat="1" ht="11.25" customHeight="1" thickBot="1">
      <c r="C2" s="251" t="s">
        <v>117</v>
      </c>
      <c r="D2" s="251"/>
      <c r="E2" s="251"/>
      <c r="F2" s="251"/>
      <c r="G2" s="251"/>
      <c r="H2" s="251"/>
      <c r="I2" s="251"/>
      <c r="J2" s="65"/>
      <c r="K2" s="252" t="s">
        <v>118</v>
      </c>
      <c r="L2" s="252"/>
      <c r="M2" s="63"/>
      <c r="O2" s="66"/>
    </row>
    <row r="3" spans="2:17" s="62" customFormat="1" ht="12" thickBot="1">
      <c r="B3" s="64"/>
      <c r="C3" s="249" t="s">
        <v>119</v>
      </c>
      <c r="D3" s="249"/>
      <c r="E3" s="249"/>
      <c r="F3" s="104"/>
      <c r="G3" s="249" t="s">
        <v>120</v>
      </c>
      <c r="H3" s="249"/>
      <c r="I3" s="249"/>
      <c r="J3" s="65"/>
      <c r="K3" s="250" t="s">
        <v>121</v>
      </c>
      <c r="L3" s="250"/>
      <c r="O3" s="67"/>
      <c r="P3" s="67"/>
      <c r="Q3" s="67"/>
    </row>
    <row r="4" spans="2:17" s="62" customFormat="1" ht="12" thickBot="1">
      <c r="B4" s="235" t="s">
        <v>122</v>
      </c>
      <c r="C4" s="236" t="s">
        <v>153</v>
      </c>
      <c r="D4" s="236" t="s">
        <v>154</v>
      </c>
      <c r="E4" s="236" t="s">
        <v>89</v>
      </c>
      <c r="F4" s="37"/>
      <c r="G4" s="236" t="s">
        <v>155</v>
      </c>
      <c r="H4" s="236" t="s">
        <v>156</v>
      </c>
      <c r="I4" s="236" t="s">
        <v>89</v>
      </c>
      <c r="J4" s="237"/>
      <c r="K4" s="236" t="s">
        <v>153</v>
      </c>
      <c r="L4" s="236" t="s">
        <v>154</v>
      </c>
      <c r="O4" s="67"/>
      <c r="P4" s="67"/>
      <c r="Q4" s="67"/>
    </row>
    <row r="5" spans="2:17" s="62" customFormat="1" ht="11.25">
      <c r="B5" s="238"/>
      <c r="C5" s="238"/>
      <c r="D5" s="102"/>
      <c r="E5" s="102"/>
      <c r="F5" s="68"/>
      <c r="G5" s="238"/>
      <c r="H5" s="102"/>
      <c r="I5" s="102"/>
      <c r="J5" s="65"/>
      <c r="K5" s="238"/>
      <c r="L5" s="102"/>
      <c r="O5" s="67"/>
      <c r="P5" s="67"/>
      <c r="Q5" s="67"/>
    </row>
    <row r="6" spans="1:17" s="62" customFormat="1" ht="11.25">
      <c r="A6" s="69"/>
      <c r="B6" s="239" t="s">
        <v>123</v>
      </c>
      <c r="C6" s="116">
        <v>6194.119724</v>
      </c>
      <c r="D6" s="240">
        <v>5528.774824304357</v>
      </c>
      <c r="E6" s="241">
        <v>0.12034219530352419</v>
      </c>
      <c r="F6" s="242"/>
      <c r="G6" s="116">
        <v>6194.119724</v>
      </c>
      <c r="H6" s="240">
        <v>5528.774824304357</v>
      </c>
      <c r="I6" s="241">
        <v>0.12034219530352419</v>
      </c>
      <c r="J6" s="65"/>
      <c r="K6" s="243">
        <v>0.33627020977750177</v>
      </c>
      <c r="L6" s="244">
        <v>0.3004213799789363</v>
      </c>
      <c r="O6" s="67"/>
      <c r="P6" s="67"/>
      <c r="Q6" s="67"/>
    </row>
    <row r="10" spans="3:15" s="62" customFormat="1" ht="11.25" customHeight="1" thickBot="1">
      <c r="C10" s="251" t="s">
        <v>117</v>
      </c>
      <c r="D10" s="251"/>
      <c r="E10" s="251"/>
      <c r="F10" s="251"/>
      <c r="G10" s="251"/>
      <c r="H10" s="251"/>
      <c r="I10" s="251"/>
      <c r="J10" s="65"/>
      <c r="K10" s="252" t="s">
        <v>118</v>
      </c>
      <c r="L10" s="252"/>
      <c r="M10" s="63"/>
      <c r="O10" s="66"/>
    </row>
    <row r="11" spans="2:17" s="62" customFormat="1" ht="12" thickBot="1">
      <c r="B11" s="64"/>
      <c r="C11" s="249" t="s">
        <v>119</v>
      </c>
      <c r="D11" s="249"/>
      <c r="E11" s="249"/>
      <c r="F11" s="104"/>
      <c r="G11" s="249" t="s">
        <v>120</v>
      </c>
      <c r="H11" s="249"/>
      <c r="I11" s="249"/>
      <c r="J11" s="65"/>
      <c r="K11" s="250" t="s">
        <v>121</v>
      </c>
      <c r="L11" s="250"/>
      <c r="O11" s="67"/>
      <c r="P11" s="67"/>
      <c r="Q11" s="67"/>
    </row>
    <row r="12" spans="2:17" s="62" customFormat="1" ht="12" thickBot="1">
      <c r="B12" s="235" t="s">
        <v>122</v>
      </c>
      <c r="C12" s="236" t="s">
        <v>150</v>
      </c>
      <c r="D12" s="236" t="s">
        <v>139</v>
      </c>
      <c r="E12" s="236" t="s">
        <v>89</v>
      </c>
      <c r="F12" s="37"/>
      <c r="G12" s="236" t="s">
        <v>151</v>
      </c>
      <c r="H12" s="236" t="s">
        <v>152</v>
      </c>
      <c r="I12" s="236" t="s">
        <v>89</v>
      </c>
      <c r="J12" s="237"/>
      <c r="K12" s="236" t="s">
        <v>150</v>
      </c>
      <c r="L12" s="236" t="s">
        <v>139</v>
      </c>
      <c r="O12" s="67"/>
      <c r="P12" s="67"/>
      <c r="Q12" s="67"/>
    </row>
    <row r="13" spans="2:17" s="62" customFormat="1" ht="11.25">
      <c r="B13" s="238"/>
      <c r="C13" s="238"/>
      <c r="D13" s="102"/>
      <c r="E13" s="102"/>
      <c r="F13" s="68"/>
      <c r="G13" s="238"/>
      <c r="H13" s="102"/>
      <c r="I13" s="102"/>
      <c r="J13" s="65"/>
      <c r="K13" s="238"/>
      <c r="L13" s="102"/>
      <c r="O13" s="67"/>
      <c r="P13" s="67"/>
      <c r="Q13" s="67"/>
    </row>
    <row r="14" spans="1:17" s="62" customFormat="1" ht="11.25">
      <c r="A14" s="69"/>
      <c r="B14" s="239" t="s">
        <v>123</v>
      </c>
      <c r="C14" s="116">
        <v>21810.474967595837</v>
      </c>
      <c r="D14" s="240">
        <v>22231.728702228047</v>
      </c>
      <c r="E14" s="241">
        <v>-0.0189</v>
      </c>
      <c r="F14" s="242"/>
      <c r="G14" s="116">
        <v>5700.413034370524</v>
      </c>
      <c r="H14" s="240">
        <v>5204.333617326647</v>
      </c>
      <c r="I14" s="241">
        <v>0.0953</v>
      </c>
      <c r="J14" s="65"/>
      <c r="K14" s="243">
        <v>0.304</v>
      </c>
      <c r="L14" s="244">
        <v>0.31</v>
      </c>
      <c r="O14" s="67"/>
      <c r="P14" s="67"/>
      <c r="Q14" s="67"/>
    </row>
  </sheetData>
  <sheetProtection/>
  <mergeCells count="10">
    <mergeCell ref="C11:E11"/>
    <mergeCell ref="G11:I11"/>
    <mergeCell ref="K11:L11"/>
    <mergeCell ref="C2:I2"/>
    <mergeCell ref="K2:L2"/>
    <mergeCell ref="C3:E3"/>
    <mergeCell ref="G3:I3"/>
    <mergeCell ref="K3:L3"/>
    <mergeCell ref="C10:I10"/>
    <mergeCell ref="K10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headerFooter>
    <oddHeader>&amp;C&amp;"Arial"&amp;8&amp;K000000INTERNAL&amp;1#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3:D5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5.28125" style="1" customWidth="1"/>
    <col min="2" max="2" width="28.57421875" style="1" customWidth="1"/>
    <col min="3" max="3" width="12.421875" style="1" customWidth="1"/>
    <col min="4" max="4" width="13.28125" style="1" customWidth="1"/>
    <col min="5" max="16384" width="11.421875" style="1" customWidth="1"/>
  </cols>
  <sheetData>
    <row r="1" ht="12.75" customHeight="1"/>
    <row r="3" spans="2:4" s="45" customFormat="1" ht="30" customHeight="1" thickBot="1">
      <c r="B3" s="107" t="s">
        <v>65</v>
      </c>
      <c r="C3" s="199" t="s">
        <v>159</v>
      </c>
      <c r="D3" s="199" t="s">
        <v>158</v>
      </c>
    </row>
    <row r="4" spans="2:4" s="45" customFormat="1" ht="6" customHeight="1">
      <c r="B4" s="106"/>
      <c r="C4" s="23"/>
      <c r="D4" s="22"/>
    </row>
    <row r="5" spans="2:4" s="45" customFormat="1" ht="11.25">
      <c r="B5" s="111" t="s">
        <v>38</v>
      </c>
      <c r="C5" s="210">
        <v>1</v>
      </c>
      <c r="D5" s="211">
        <v>1</v>
      </c>
    </row>
    <row r="6" s="45" customFormat="1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&amp;C&amp;"Arial"&amp;8&amp;K000000INTERNAL&amp;1#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2:F40"/>
  <sheetViews>
    <sheetView showGridLines="0" zoomScalePageLayoutView="0" workbookViewId="0" topLeftCell="A1">
      <selection activeCell="A2" sqref="A2:A3"/>
    </sheetView>
  </sheetViews>
  <sheetFormatPr defaultColWidth="11.421875" defaultRowHeight="15"/>
  <cols>
    <col min="1" max="1" width="34.7109375" style="46" customWidth="1"/>
    <col min="2" max="5" width="13.140625" style="46" customWidth="1"/>
    <col min="6" max="6" width="11.28125" style="46" customWidth="1"/>
    <col min="7" max="16384" width="11.421875" style="46" customWidth="1"/>
  </cols>
  <sheetData>
    <row r="1" ht="12" thickBot="1"/>
    <row r="2" spans="1:5" ht="20.25" customHeight="1">
      <c r="A2" s="261" t="s">
        <v>108</v>
      </c>
      <c r="B2" s="260" t="str">
        <f>+Market!C4</f>
        <v>Mar-21</v>
      </c>
      <c r="C2" s="260" t="str">
        <f>+Market!D4</f>
        <v>Mar-20</v>
      </c>
      <c r="D2" s="260" t="s">
        <v>88</v>
      </c>
      <c r="E2" s="263" t="s">
        <v>89</v>
      </c>
    </row>
    <row r="3" spans="1:5" ht="20.25" customHeight="1" thickBot="1">
      <c r="A3" s="262"/>
      <c r="B3" s="255"/>
      <c r="C3" s="255"/>
      <c r="D3" s="255"/>
      <c r="E3" s="264"/>
    </row>
    <row r="4" spans="1:5" ht="18" customHeight="1">
      <c r="A4" s="212" t="s">
        <v>45</v>
      </c>
      <c r="B4" s="247">
        <v>3658.9859010000005</v>
      </c>
      <c r="C4" s="213">
        <v>3906.461291176624</v>
      </c>
      <c r="D4" s="213">
        <f aca="true" t="shared" si="0" ref="D4:D18">+B4-C4</f>
        <v>-247.47539017662348</v>
      </c>
      <c r="E4" s="214">
        <f aca="true" t="shared" si="1" ref="E4:E18">+B4/C4-1</f>
        <v>-0.06335027323465015</v>
      </c>
    </row>
    <row r="5" spans="1:5" ht="11.25">
      <c r="A5" s="138" t="s">
        <v>46</v>
      </c>
      <c r="B5" s="116">
        <v>2021.79807</v>
      </c>
      <c r="C5" s="215">
        <v>2285.7753441938294</v>
      </c>
      <c r="D5" s="215">
        <f t="shared" si="0"/>
        <v>-263.9772741938293</v>
      </c>
      <c r="E5" s="216">
        <f t="shared" si="1"/>
        <v>-0.11548697244651207</v>
      </c>
    </row>
    <row r="6" spans="1:5" ht="11.25">
      <c r="A6" s="138" t="s">
        <v>61</v>
      </c>
      <c r="B6" s="116">
        <v>1610.623349</v>
      </c>
      <c r="C6" s="215">
        <v>1595.9378436838247</v>
      </c>
      <c r="D6" s="215">
        <f t="shared" si="0"/>
        <v>14.685505316175295</v>
      </c>
      <c r="E6" s="216">
        <f t="shared" si="1"/>
        <v>0.009201802798458392</v>
      </c>
    </row>
    <row r="7" spans="1:5" ht="11.25">
      <c r="A7" s="138" t="s">
        <v>68</v>
      </c>
      <c r="B7" s="116">
        <v>26.564482</v>
      </c>
      <c r="C7" s="215">
        <v>24.748103298969998</v>
      </c>
      <c r="D7" s="215">
        <f t="shared" si="0"/>
        <v>1.816378701030004</v>
      </c>
      <c r="E7" s="216">
        <f t="shared" si="1"/>
        <v>0.07339466298031816</v>
      </c>
    </row>
    <row r="8" spans="1:6" ht="16.5" customHeight="1">
      <c r="A8" s="139" t="s">
        <v>47</v>
      </c>
      <c r="B8" s="112">
        <v>2535.13382</v>
      </c>
      <c r="C8" s="217">
        <v>1622.3465756807318</v>
      </c>
      <c r="D8" s="217">
        <f t="shared" si="0"/>
        <v>912.7872443192682</v>
      </c>
      <c r="E8" s="218">
        <f t="shared" si="1"/>
        <v>0.5626339390128556</v>
      </c>
      <c r="F8" s="47"/>
    </row>
    <row r="9" spans="1:5" ht="11.25">
      <c r="A9" s="138" t="s">
        <v>48</v>
      </c>
      <c r="B9" s="116">
        <v>495.691121</v>
      </c>
      <c r="C9" s="215">
        <v>495.6911207983635</v>
      </c>
      <c r="D9" s="215">
        <f t="shared" si="0"/>
        <v>2.0163651015536743E-07</v>
      </c>
      <c r="E9" s="216">
        <f t="shared" si="1"/>
        <v>4.0677861079529976E-10</v>
      </c>
    </row>
    <row r="10" spans="1:6" ht="11.25">
      <c r="A10" s="138" t="s">
        <v>49</v>
      </c>
      <c r="B10" s="116">
        <v>1248.903103</v>
      </c>
      <c r="C10" s="215">
        <v>624.1334235050892</v>
      </c>
      <c r="D10" s="215">
        <f t="shared" si="0"/>
        <v>624.7696794949109</v>
      </c>
      <c r="E10" s="216">
        <f t="shared" si="1"/>
        <v>1.0010194230365816</v>
      </c>
      <c r="F10" s="47"/>
    </row>
    <row r="11" spans="1:5" ht="11.25">
      <c r="A11" s="138" t="s">
        <v>50</v>
      </c>
      <c r="B11" s="116">
        <v>1286.230717</v>
      </c>
      <c r="C11" s="215">
        <v>998.2131521756426</v>
      </c>
      <c r="D11" s="215">
        <f t="shared" si="0"/>
        <v>288.01756482435735</v>
      </c>
      <c r="E11" s="216">
        <f t="shared" si="1"/>
        <v>0.2885331296192726</v>
      </c>
    </row>
    <row r="12" spans="1:5" ht="16.5" customHeight="1" hidden="1">
      <c r="A12" s="139" t="s">
        <v>51</v>
      </c>
      <c r="B12" s="116">
        <v>0</v>
      </c>
      <c r="C12" s="217">
        <v>0</v>
      </c>
      <c r="D12" s="217">
        <f t="shared" si="0"/>
        <v>0</v>
      </c>
      <c r="E12" s="218" t="e">
        <f t="shared" si="1"/>
        <v>#DIV/0!</v>
      </c>
    </row>
    <row r="13" spans="1:5" ht="16.5" customHeight="1">
      <c r="A13" s="139" t="s">
        <v>52</v>
      </c>
      <c r="B13" s="112">
        <v>6194.119724</v>
      </c>
      <c r="C13" s="217">
        <v>5528.774824304357</v>
      </c>
      <c r="D13" s="217">
        <f t="shared" si="0"/>
        <v>665.3448996956431</v>
      </c>
      <c r="E13" s="218">
        <f t="shared" si="1"/>
        <v>0.12034219530352419</v>
      </c>
    </row>
    <row r="14" spans="1:5" ht="11.25">
      <c r="A14" s="138" t="s">
        <v>53</v>
      </c>
      <c r="B14" s="116">
        <v>2241.7958209999997</v>
      </c>
      <c r="C14" s="215">
        <v>2608.319613668017</v>
      </c>
      <c r="D14" s="215">
        <f t="shared" si="0"/>
        <v>-366.52379266801745</v>
      </c>
      <c r="E14" s="216">
        <f t="shared" si="1"/>
        <v>-0.14052104302991608</v>
      </c>
    </row>
    <row r="15" spans="1:5" ht="11.25">
      <c r="A15" s="138" t="s">
        <v>54</v>
      </c>
      <c r="B15" s="116">
        <v>3952.323903</v>
      </c>
      <c r="C15" s="215">
        <v>2920.4552106363403</v>
      </c>
      <c r="D15" s="215">
        <f t="shared" si="0"/>
        <v>1031.8686923636596</v>
      </c>
      <c r="E15" s="216">
        <f t="shared" si="1"/>
        <v>0.3533246079602861</v>
      </c>
    </row>
    <row r="16" spans="1:5" ht="11.25">
      <c r="A16" s="138" t="s">
        <v>55</v>
      </c>
      <c r="B16" s="116">
        <v>0</v>
      </c>
      <c r="C16" s="215">
        <v>0</v>
      </c>
      <c r="D16" s="215">
        <f t="shared" si="0"/>
        <v>0</v>
      </c>
      <c r="E16" s="216" t="s">
        <v>142</v>
      </c>
    </row>
    <row r="17" spans="1:5" ht="11.25">
      <c r="A17" s="138" t="s">
        <v>56</v>
      </c>
      <c r="B17" s="116">
        <v>495.691121</v>
      </c>
      <c r="C17" s="215">
        <v>495.6911207983635</v>
      </c>
      <c r="D17" s="215">
        <f t="shared" si="0"/>
        <v>2.0163651015536743E-07</v>
      </c>
      <c r="E17" s="216">
        <f t="shared" si="1"/>
        <v>4.0677861079529976E-10</v>
      </c>
    </row>
    <row r="18" spans="1:5" ht="13.5" customHeight="1" thickBot="1">
      <c r="A18" s="139" t="s">
        <v>57</v>
      </c>
      <c r="B18" s="246">
        <v>18420.066791222547</v>
      </c>
      <c r="C18" s="221">
        <v>18403.4</v>
      </c>
      <c r="D18" s="221">
        <f t="shared" si="0"/>
        <v>16.666791222545726</v>
      </c>
      <c r="E18" s="222">
        <f t="shared" si="1"/>
        <v>0.0009056365249109355</v>
      </c>
    </row>
    <row r="19" spans="1:5" ht="14.25" customHeight="1" thickBot="1">
      <c r="A19" s="219" t="s">
        <v>58</v>
      </c>
      <c r="B19" s="245">
        <v>0.33627020977750177</v>
      </c>
      <c r="C19" s="223">
        <v>0.3004213799789363</v>
      </c>
      <c r="D19" s="224">
        <f>+B19-C19</f>
        <v>0.03584882979856546</v>
      </c>
      <c r="E19" s="224">
        <f>+B19/C19-1</f>
        <v>0.11932849053911854</v>
      </c>
    </row>
    <row r="20" spans="1:6" s="50" customFormat="1" ht="11.25" customHeight="1">
      <c r="A20" s="265"/>
      <c r="B20" s="265"/>
      <c r="C20" s="48"/>
      <c r="D20" s="48"/>
      <c r="E20" s="48"/>
      <c r="F20" s="49"/>
    </row>
    <row r="21" spans="1:6" s="50" customFormat="1" ht="11.25" customHeight="1" hidden="1" thickBot="1">
      <c r="A21" s="48"/>
      <c r="B21" s="48"/>
      <c r="C21" s="48"/>
      <c r="D21" s="48"/>
      <c r="E21" s="48"/>
      <c r="F21" s="49"/>
    </row>
    <row r="22" spans="1:5" ht="23.25" customHeight="1" hidden="1">
      <c r="A22" s="261" t="s">
        <v>109</v>
      </c>
      <c r="B22" s="260" t="str">
        <f>+Market!G4</f>
        <v>Q1 2021</v>
      </c>
      <c r="C22" s="260" t="str">
        <f>+Market!H4</f>
        <v>Q1 2020</v>
      </c>
      <c r="D22" s="260" t="s">
        <v>88</v>
      </c>
      <c r="E22" s="263" t="s">
        <v>89</v>
      </c>
    </row>
    <row r="23" spans="1:5" ht="20.25" customHeight="1" hidden="1" thickBot="1">
      <c r="A23" s="262"/>
      <c r="B23" s="255"/>
      <c r="C23" s="255"/>
      <c r="D23" s="255"/>
      <c r="E23" s="264"/>
    </row>
    <row r="24" spans="1:5" ht="16.5" customHeight="1" hidden="1">
      <c r="A24" s="212" t="s">
        <v>45</v>
      </c>
      <c r="B24" s="247">
        <v>3658.9859010000005</v>
      </c>
      <c r="C24" s="213">
        <v>3906.461291176624</v>
      </c>
      <c r="D24" s="213">
        <f aca="true" t="shared" si="2" ref="D24:D38">+B24-C24</f>
        <v>-247.47539017662348</v>
      </c>
      <c r="E24" s="214">
        <f aca="true" t="shared" si="3" ref="E24:E38">+B24/C24-1</f>
        <v>-0.06335027323465015</v>
      </c>
    </row>
    <row r="25" spans="1:5" ht="11.25" hidden="1">
      <c r="A25" s="138" t="s">
        <v>46</v>
      </c>
      <c r="B25" s="116">
        <v>2021.79807</v>
      </c>
      <c r="C25" s="215">
        <v>2285.7753441938294</v>
      </c>
      <c r="D25" s="215">
        <f t="shared" si="2"/>
        <v>-263.9772741938293</v>
      </c>
      <c r="E25" s="216">
        <f t="shared" si="3"/>
        <v>-0.11548697244651207</v>
      </c>
    </row>
    <row r="26" spans="1:5" ht="11.25" hidden="1">
      <c r="A26" s="138" t="s">
        <v>61</v>
      </c>
      <c r="B26" s="116">
        <v>1610.623349</v>
      </c>
      <c r="C26" s="215">
        <v>1595.9378436838247</v>
      </c>
      <c r="D26" s="215">
        <f t="shared" si="2"/>
        <v>14.685505316175295</v>
      </c>
      <c r="E26" s="216">
        <f t="shared" si="3"/>
        <v>0.009201802798458392</v>
      </c>
    </row>
    <row r="27" spans="1:5" ht="11.25" hidden="1">
      <c r="A27" s="138" t="s">
        <v>68</v>
      </c>
      <c r="B27" s="116">
        <v>26.564482</v>
      </c>
      <c r="C27" s="215">
        <v>24.748103298969998</v>
      </c>
      <c r="D27" s="215">
        <f t="shared" si="2"/>
        <v>1.816378701030004</v>
      </c>
      <c r="E27" s="216">
        <f t="shared" si="3"/>
        <v>0.07339466298031816</v>
      </c>
    </row>
    <row r="28" spans="1:5" ht="16.5" customHeight="1" hidden="1">
      <c r="A28" s="139" t="s">
        <v>47</v>
      </c>
      <c r="B28" s="112">
        <v>2535.13382</v>
      </c>
      <c r="C28" s="217">
        <v>1622.3465756807318</v>
      </c>
      <c r="D28" s="217">
        <f t="shared" si="2"/>
        <v>912.7872443192682</v>
      </c>
      <c r="E28" s="218">
        <f t="shared" si="3"/>
        <v>0.5626339390128556</v>
      </c>
    </row>
    <row r="29" spans="1:5" ht="11.25" hidden="1">
      <c r="A29" s="138" t="s">
        <v>48</v>
      </c>
      <c r="B29" s="116">
        <v>495.691121</v>
      </c>
      <c r="C29" s="215">
        <v>495.6911207983635</v>
      </c>
      <c r="D29" s="215">
        <f t="shared" si="2"/>
        <v>2.0163651015536743E-07</v>
      </c>
      <c r="E29" s="216">
        <f t="shared" si="3"/>
        <v>4.0677861079529976E-10</v>
      </c>
    </row>
    <row r="30" spans="1:5" ht="11.25" hidden="1">
      <c r="A30" s="138" t="s">
        <v>49</v>
      </c>
      <c r="B30" s="116">
        <v>1248.903103</v>
      </c>
      <c r="C30" s="215">
        <v>624.1334235050892</v>
      </c>
      <c r="D30" s="215">
        <f t="shared" si="2"/>
        <v>624.7696794949109</v>
      </c>
      <c r="E30" s="216">
        <f t="shared" si="3"/>
        <v>1.0010194230365816</v>
      </c>
    </row>
    <row r="31" spans="1:5" ht="11.25" hidden="1">
      <c r="A31" s="138" t="s">
        <v>50</v>
      </c>
      <c r="B31" s="116">
        <v>1286.230717</v>
      </c>
      <c r="C31" s="215">
        <v>998.2131521756426</v>
      </c>
      <c r="D31" s="215">
        <f t="shared" si="2"/>
        <v>288.01756482435735</v>
      </c>
      <c r="E31" s="216">
        <f t="shared" si="3"/>
        <v>0.2885331296192726</v>
      </c>
    </row>
    <row r="32" spans="1:5" ht="11.25" customHeight="1" hidden="1">
      <c r="A32" s="139" t="s">
        <v>51</v>
      </c>
      <c r="B32" s="116">
        <v>0</v>
      </c>
      <c r="C32" s="217">
        <v>0</v>
      </c>
      <c r="D32" s="217">
        <f t="shared" si="2"/>
        <v>0</v>
      </c>
      <c r="E32" s="218" t="e">
        <f t="shared" si="3"/>
        <v>#DIV/0!</v>
      </c>
    </row>
    <row r="33" spans="1:5" ht="15.75" customHeight="1" hidden="1">
      <c r="A33" s="139" t="s">
        <v>52</v>
      </c>
      <c r="B33" s="112">
        <v>6194.119724</v>
      </c>
      <c r="C33" s="217">
        <v>5528.774824304357</v>
      </c>
      <c r="D33" s="217">
        <f t="shared" si="2"/>
        <v>665.3448996956431</v>
      </c>
      <c r="E33" s="218">
        <f t="shared" si="3"/>
        <v>0.12034219530352419</v>
      </c>
    </row>
    <row r="34" spans="1:5" ht="11.25" hidden="1">
      <c r="A34" s="138" t="s">
        <v>53</v>
      </c>
      <c r="B34" s="116">
        <v>2241.7958209999997</v>
      </c>
      <c r="C34" s="215">
        <v>2608.319613668017</v>
      </c>
      <c r="D34" s="215">
        <f t="shared" si="2"/>
        <v>-366.52379266801745</v>
      </c>
      <c r="E34" s="216">
        <f t="shared" si="3"/>
        <v>-0.14052104302991608</v>
      </c>
    </row>
    <row r="35" spans="1:5" ht="11.25" hidden="1">
      <c r="A35" s="138" t="s">
        <v>54</v>
      </c>
      <c r="B35" s="116">
        <v>3952.323903</v>
      </c>
      <c r="C35" s="215">
        <v>2920.4552106363403</v>
      </c>
      <c r="D35" s="215">
        <f t="shared" si="2"/>
        <v>1031.8686923636596</v>
      </c>
      <c r="E35" s="216">
        <f t="shared" si="3"/>
        <v>0.3533246079602861</v>
      </c>
    </row>
    <row r="36" spans="1:5" ht="11.25" hidden="1">
      <c r="A36" s="138" t="s">
        <v>55</v>
      </c>
      <c r="B36" s="116">
        <v>0</v>
      </c>
      <c r="C36" s="215">
        <v>0</v>
      </c>
      <c r="D36" s="215">
        <f t="shared" si="2"/>
        <v>0</v>
      </c>
      <c r="E36" s="216" t="s">
        <v>142</v>
      </c>
    </row>
    <row r="37" spans="1:5" ht="11.25" hidden="1">
      <c r="A37" s="138" t="s">
        <v>56</v>
      </c>
      <c r="B37" s="116">
        <v>495.691121</v>
      </c>
      <c r="C37" s="215">
        <v>495.6911207983635</v>
      </c>
      <c r="D37" s="215">
        <f t="shared" si="2"/>
        <v>2.0163651015536743E-07</v>
      </c>
      <c r="E37" s="216">
        <f t="shared" si="3"/>
        <v>4.0677861079529976E-10</v>
      </c>
    </row>
    <row r="38" spans="1:5" ht="13.5" customHeight="1" hidden="1" thickBot="1">
      <c r="A38" s="139" t="s">
        <v>57</v>
      </c>
      <c r="B38" s="246">
        <v>18420.066791222547</v>
      </c>
      <c r="C38" s="221">
        <v>18403.4</v>
      </c>
      <c r="D38" s="221">
        <f t="shared" si="2"/>
        <v>16.666791222545726</v>
      </c>
      <c r="E38" s="222">
        <f t="shared" si="3"/>
        <v>0.0009056365249109355</v>
      </c>
    </row>
    <row r="39" spans="1:5" ht="15" customHeight="1" hidden="1" thickBot="1">
      <c r="A39" s="219" t="s">
        <v>58</v>
      </c>
      <c r="B39" s="248">
        <v>0.33627020977750177</v>
      </c>
      <c r="C39" s="223">
        <v>0.3004213799789363</v>
      </c>
      <c r="D39" s="224">
        <f>+B39-C39</f>
        <v>0.03584882979856546</v>
      </c>
      <c r="E39" s="224">
        <f>+B39/C39-1</f>
        <v>0.11932849053911854</v>
      </c>
    </row>
    <row r="40" spans="1:5" ht="11.25" hidden="1">
      <c r="A40" s="51"/>
      <c r="B40" s="51"/>
      <c r="C40" s="51"/>
      <c r="D40" s="51"/>
      <c r="E40" s="51"/>
    </row>
  </sheetData>
  <sheetProtection/>
  <mergeCells count="11">
    <mergeCell ref="E22:E23"/>
    <mergeCell ref="D2:D3"/>
    <mergeCell ref="E2:E3"/>
    <mergeCell ref="A20:B20"/>
    <mergeCell ref="A22:A23"/>
    <mergeCell ref="B22:B23"/>
    <mergeCell ref="C22:C23"/>
    <mergeCell ref="A2:A3"/>
    <mergeCell ref="B2:B3"/>
    <mergeCell ref="C2:C3"/>
    <mergeCell ref="D22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Header>&amp;C&amp;"Arial"&amp;8&amp;K000000INTERNAL&amp;1#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2:E25"/>
  <sheetViews>
    <sheetView showGridLines="0" zoomScalePageLayoutView="0" workbookViewId="0" topLeftCell="A1">
      <selection activeCell="A2" sqref="A2:A3"/>
    </sheetView>
  </sheetViews>
  <sheetFormatPr defaultColWidth="11.421875" defaultRowHeight="15"/>
  <cols>
    <col min="1" max="1" width="34.7109375" style="46" customWidth="1"/>
    <col min="2" max="3" width="12.57421875" style="46" customWidth="1"/>
    <col min="4" max="4" width="11.28125" style="46" customWidth="1"/>
    <col min="5" max="16384" width="11.421875" style="46" customWidth="1"/>
  </cols>
  <sheetData>
    <row r="1" ht="12" thickBot="1"/>
    <row r="2" spans="1:5" ht="20.25" customHeight="1">
      <c r="A2" s="261" t="s">
        <v>140</v>
      </c>
      <c r="B2" s="260" t="str">
        <f>+'Energy Sales'!C4</f>
        <v>Mar-21</v>
      </c>
      <c r="C2" s="260" t="str">
        <f>+'Energy Sales'!D4</f>
        <v>Mar-20</v>
      </c>
      <c r="D2" s="260" t="s">
        <v>88</v>
      </c>
      <c r="E2" s="263" t="s">
        <v>89</v>
      </c>
    </row>
    <row r="3" spans="1:5" ht="20.25" customHeight="1" thickBot="1">
      <c r="A3" s="262"/>
      <c r="B3" s="255"/>
      <c r="C3" s="255"/>
      <c r="D3" s="255"/>
      <c r="E3" s="264"/>
    </row>
    <row r="4" spans="1:5" ht="18" customHeight="1">
      <c r="A4" s="225" t="s">
        <v>45</v>
      </c>
      <c r="B4" s="226">
        <v>3658.985901</v>
      </c>
      <c r="C4" s="227">
        <v>3906.4612911766235</v>
      </c>
      <c r="D4" s="227">
        <f aca="true" t="shared" si="0" ref="D4:D12">+B4-C4</f>
        <v>-247.47539017662348</v>
      </c>
      <c r="E4" s="228">
        <f>+B4/C4-1</f>
        <v>-0.06335027323465015</v>
      </c>
    </row>
    <row r="5" spans="1:5" ht="11.25">
      <c r="A5" s="138" t="s">
        <v>46</v>
      </c>
      <c r="B5" s="229">
        <v>2021.79807</v>
      </c>
      <c r="C5" s="215">
        <v>2285.7753441938294</v>
      </c>
      <c r="D5" s="215">
        <f t="shared" si="0"/>
        <v>-263.9772741938293</v>
      </c>
      <c r="E5" s="230">
        <f>+B5/C5-1</f>
        <v>-0.11548697244651207</v>
      </c>
    </row>
    <row r="6" spans="1:5" ht="11.25">
      <c r="A6" s="138" t="s">
        <v>141</v>
      </c>
      <c r="B6" s="229">
        <v>563.130408</v>
      </c>
      <c r="C6" s="215">
        <v>326.41555165520754</v>
      </c>
      <c r="D6" s="215">
        <f t="shared" si="0"/>
        <v>236.71485634479245</v>
      </c>
      <c r="E6" s="230">
        <f>+B6/C6-1</f>
        <v>0.7251947866590442</v>
      </c>
    </row>
    <row r="7" spans="1:5" ht="11.25">
      <c r="A7" s="138" t="s">
        <v>143</v>
      </c>
      <c r="B7" s="229">
        <v>1047.492941</v>
      </c>
      <c r="C7" s="215">
        <v>1269.5222920286171</v>
      </c>
      <c r="D7" s="215">
        <f t="shared" si="0"/>
        <v>-222.02935102861716</v>
      </c>
      <c r="E7" s="230">
        <f>+B7/C7-1</f>
        <v>-0.174892045947321</v>
      </c>
    </row>
    <row r="8" spans="1:5" ht="11.25">
      <c r="A8" s="138" t="s">
        <v>144</v>
      </c>
      <c r="B8" s="229">
        <v>0</v>
      </c>
      <c r="C8" s="215">
        <v>0</v>
      </c>
      <c r="D8" s="215">
        <f t="shared" si="0"/>
        <v>0</v>
      </c>
      <c r="E8" s="230" t="s">
        <v>142</v>
      </c>
    </row>
    <row r="9" spans="1:5" ht="11.25">
      <c r="A9" s="138" t="s">
        <v>145</v>
      </c>
      <c r="B9" s="229">
        <v>26.564482</v>
      </c>
      <c r="C9" s="215">
        <v>24.748103298969998</v>
      </c>
      <c r="D9" s="215">
        <f t="shared" si="0"/>
        <v>1.816378701030004</v>
      </c>
      <c r="E9" s="230">
        <f>+B9/C9-1</f>
        <v>0.07339466298031816</v>
      </c>
    </row>
    <row r="10" spans="1:5" ht="11.25">
      <c r="A10" s="138" t="s">
        <v>146</v>
      </c>
      <c r="B10" s="229">
        <v>0</v>
      </c>
      <c r="C10" s="215">
        <v>0</v>
      </c>
      <c r="D10" s="215">
        <f t="shared" si="0"/>
        <v>0</v>
      </c>
      <c r="E10" s="230" t="s">
        <v>142</v>
      </c>
    </row>
    <row r="11" spans="1:5" ht="13.5" customHeight="1" thickBot="1">
      <c r="A11" s="231" t="s">
        <v>147</v>
      </c>
      <c r="B11" s="232">
        <v>19915.371204666553</v>
      </c>
      <c r="C11" s="233">
        <v>19930.839084115592</v>
      </c>
      <c r="D11" s="233">
        <f t="shared" si="0"/>
        <v>-15.467879449039174</v>
      </c>
      <c r="E11" s="234">
        <f>+B11/C11-1</f>
        <v>-0.000776077684625287</v>
      </c>
    </row>
    <row r="12" spans="1:5" ht="14.25" customHeight="1" thickBot="1">
      <c r="A12" s="219" t="s">
        <v>148</v>
      </c>
      <c r="B12" s="245">
        <v>0.18372672361450285</v>
      </c>
      <c r="C12" s="223">
        <v>0.1960008444546613</v>
      </c>
      <c r="D12" s="224">
        <f t="shared" si="0"/>
        <v>-0.012274120840158442</v>
      </c>
      <c r="E12" s="224">
        <f>+B12/C12-1</f>
        <v>-0.06262279570431994</v>
      </c>
    </row>
    <row r="13" spans="1:4" s="50" customFormat="1" ht="11.25" customHeight="1">
      <c r="A13" s="265"/>
      <c r="B13" s="265"/>
      <c r="C13" s="100"/>
      <c r="D13" s="49"/>
    </row>
    <row r="14" spans="1:4" s="50" customFormat="1" ht="11.25" customHeight="1" hidden="1" thickBot="1">
      <c r="A14" s="100"/>
      <c r="B14" s="100"/>
      <c r="C14" s="100"/>
      <c r="D14" s="49"/>
    </row>
    <row r="15" spans="1:5" ht="23.25" customHeight="1" hidden="1">
      <c r="A15" s="261" t="s">
        <v>149</v>
      </c>
      <c r="B15" s="260" t="str">
        <f>+'Energy Sales'!H4</f>
        <v>Q1 2021</v>
      </c>
      <c r="C15" s="260" t="str">
        <f>+'Energy Sales'!I4</f>
        <v>Q1 2020</v>
      </c>
      <c r="D15" s="260" t="s">
        <v>88</v>
      </c>
      <c r="E15" s="263" t="s">
        <v>89</v>
      </c>
    </row>
    <row r="16" spans="1:5" ht="20.25" customHeight="1" hidden="1" thickBot="1">
      <c r="A16" s="262"/>
      <c r="B16" s="255"/>
      <c r="C16" s="255"/>
      <c r="D16" s="255"/>
      <c r="E16" s="264"/>
    </row>
    <row r="17" spans="1:5" ht="16.5" customHeight="1" hidden="1">
      <c r="A17" s="225" t="s">
        <v>45</v>
      </c>
      <c r="B17" s="226">
        <v>3658.985901</v>
      </c>
      <c r="C17" s="227">
        <v>3906.4612911766235</v>
      </c>
      <c r="D17" s="227">
        <f aca="true" t="shared" si="1" ref="D17:D25">+B17-C17</f>
        <v>-247.47539017662348</v>
      </c>
      <c r="E17" s="228">
        <f>+B17/C17-1</f>
        <v>-0.06335027323465015</v>
      </c>
    </row>
    <row r="18" spans="1:5" ht="11.25" hidden="1">
      <c r="A18" s="138" t="s">
        <v>46</v>
      </c>
      <c r="B18" s="229">
        <v>2021.79807</v>
      </c>
      <c r="C18" s="215">
        <v>2285.7753441938294</v>
      </c>
      <c r="D18" s="215">
        <f t="shared" si="1"/>
        <v>-263.9772741938293</v>
      </c>
      <c r="E18" s="230">
        <f>+B18/C18-1</f>
        <v>-0.11548697244651207</v>
      </c>
    </row>
    <row r="19" spans="1:5" ht="11.25" hidden="1">
      <c r="A19" s="138" t="s">
        <v>141</v>
      </c>
      <c r="B19" s="229">
        <v>563.130408</v>
      </c>
      <c r="C19" s="215">
        <v>326.41555165520754</v>
      </c>
      <c r="D19" s="215">
        <f t="shared" si="1"/>
        <v>236.71485634479245</v>
      </c>
      <c r="E19" s="230">
        <f>+B19/C19-1</f>
        <v>0.7251947866590442</v>
      </c>
    </row>
    <row r="20" spans="1:5" ht="11.25" hidden="1">
      <c r="A20" s="138" t="s">
        <v>143</v>
      </c>
      <c r="B20" s="229">
        <v>1047.492941</v>
      </c>
      <c r="C20" s="215">
        <v>1269.5222920286171</v>
      </c>
      <c r="D20" s="215">
        <f t="shared" si="1"/>
        <v>-222.02935102861716</v>
      </c>
      <c r="E20" s="230">
        <f>+B20/C20-1</f>
        <v>-0.174892045947321</v>
      </c>
    </row>
    <row r="21" spans="1:5" ht="11.25" hidden="1">
      <c r="A21" s="138" t="s">
        <v>144</v>
      </c>
      <c r="B21" s="229">
        <v>0</v>
      </c>
      <c r="C21" s="215">
        <v>0</v>
      </c>
      <c r="D21" s="215">
        <f t="shared" si="1"/>
        <v>0</v>
      </c>
      <c r="E21" s="230" t="s">
        <v>142</v>
      </c>
    </row>
    <row r="22" spans="1:5" ht="11.25" hidden="1">
      <c r="A22" s="138" t="s">
        <v>145</v>
      </c>
      <c r="B22" s="229">
        <v>26.564482</v>
      </c>
      <c r="C22" s="215">
        <v>24.748103298969998</v>
      </c>
      <c r="D22" s="215">
        <f t="shared" si="1"/>
        <v>1.816378701030004</v>
      </c>
      <c r="E22" s="230">
        <f>+B22/C22-1</f>
        <v>0.07339466298031816</v>
      </c>
    </row>
    <row r="23" spans="1:5" ht="11.25" hidden="1">
      <c r="A23" s="138" t="s">
        <v>146</v>
      </c>
      <c r="B23" s="229">
        <v>0</v>
      </c>
      <c r="C23" s="215">
        <v>0</v>
      </c>
      <c r="D23" s="215">
        <f t="shared" si="1"/>
        <v>0</v>
      </c>
      <c r="E23" s="230" t="s">
        <v>142</v>
      </c>
    </row>
    <row r="24" spans="1:5" ht="13.5" customHeight="1" hidden="1" thickBot="1">
      <c r="A24" s="231" t="s">
        <v>147</v>
      </c>
      <c r="B24" s="232">
        <v>19915.371204666553</v>
      </c>
      <c r="C24" s="233">
        <v>19930.839084115592</v>
      </c>
      <c r="D24" s="233">
        <f t="shared" si="1"/>
        <v>-15.467879449039174</v>
      </c>
      <c r="E24" s="234">
        <f>+B24/C24-1</f>
        <v>-0.000776077684625287</v>
      </c>
    </row>
    <row r="25" spans="1:5" ht="15" customHeight="1" hidden="1" thickBot="1">
      <c r="A25" s="219" t="s">
        <v>148</v>
      </c>
      <c r="B25" s="220">
        <v>0.18372672361450285</v>
      </c>
      <c r="C25" s="223">
        <v>0.1960008444546613</v>
      </c>
      <c r="D25" s="224">
        <f t="shared" si="1"/>
        <v>-0.012274120840158442</v>
      </c>
      <c r="E25" s="224">
        <f>+B25/C25-1</f>
        <v>-0.06262279570431994</v>
      </c>
    </row>
    <row r="26" ht="11.25" hidden="1"/>
    <row r="27" ht="11.25" hidden="1"/>
    <row r="28" ht="11.25" hidden="1"/>
  </sheetData>
  <sheetProtection/>
  <mergeCells count="11">
    <mergeCell ref="D15:D16"/>
    <mergeCell ref="E15:E16"/>
    <mergeCell ref="A15:A16"/>
    <mergeCell ref="B15:B16"/>
    <mergeCell ref="C15:C16"/>
    <mergeCell ref="A13:B13"/>
    <mergeCell ref="B2:B3"/>
    <mergeCell ref="D2:D3"/>
    <mergeCell ref="E2:E3"/>
    <mergeCell ref="A2:A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L40"/>
  <sheetViews>
    <sheetView showGridLines="0" zoomScalePageLayoutView="0" workbookViewId="0" topLeftCell="A1">
      <selection activeCell="B3" sqref="B3"/>
    </sheetView>
  </sheetViews>
  <sheetFormatPr defaultColWidth="7.28125" defaultRowHeight="15"/>
  <cols>
    <col min="1" max="1" width="4.8515625" style="28" customWidth="1"/>
    <col min="2" max="2" width="55.8515625" style="28" customWidth="1"/>
    <col min="3" max="5" width="11.57421875" style="34" customWidth="1"/>
    <col min="6" max="6" width="10.7109375" style="28" customWidth="1"/>
    <col min="7" max="7" width="1.7109375" style="72" hidden="1" customWidth="1"/>
    <col min="8" max="10" width="9.8515625" style="28" hidden="1" customWidth="1"/>
    <col min="11" max="11" width="8.7109375" style="28" hidden="1" customWidth="1"/>
    <col min="12" max="157" width="7.28125" style="28" customWidth="1"/>
    <col min="158" max="158" width="7.8515625" style="28" customWidth="1"/>
    <col min="159" max="159" width="67.57421875" style="28" bestFit="1" customWidth="1"/>
    <col min="160" max="160" width="15.8515625" style="28" customWidth="1"/>
    <col min="161" max="163" width="0" style="28" hidden="1" customWidth="1"/>
    <col min="164" max="164" width="1.28515625" style="28" customWidth="1"/>
    <col min="165" max="165" width="1.1484375" style="28" customWidth="1"/>
    <col min="166" max="166" width="3.421875" style="28" customWidth="1"/>
    <col min="167" max="167" width="15.00390625" style="28" customWidth="1"/>
    <col min="168" max="168" width="14.00390625" style="28" customWidth="1"/>
    <col min="169" max="16384" width="7.28125" style="28" customWidth="1"/>
  </cols>
  <sheetData>
    <row r="1" spans="2:5" ht="11.25">
      <c r="B1" s="70"/>
      <c r="C1" s="71"/>
      <c r="D1" s="71"/>
      <c r="E1" s="71"/>
    </row>
    <row r="2" spans="3:11" ht="15" customHeight="1" thickBot="1">
      <c r="C2" s="253" t="s">
        <v>138</v>
      </c>
      <c r="D2" s="253"/>
      <c r="E2" s="253"/>
      <c r="F2" s="253"/>
      <c r="H2" s="253" t="s">
        <v>124</v>
      </c>
      <c r="I2" s="253"/>
      <c r="J2" s="253"/>
      <c r="K2" s="253"/>
    </row>
    <row r="3" spans="2:11" ht="23.25" thickBot="1">
      <c r="B3" s="107" t="s">
        <v>125</v>
      </c>
      <c r="C3" s="108" t="str">
        <f>+Market!C4</f>
        <v>Mar-21</v>
      </c>
      <c r="D3" s="108" t="str">
        <f>+Market!D4</f>
        <v>Mar-20</v>
      </c>
      <c r="E3" s="108" t="s">
        <v>88</v>
      </c>
      <c r="F3" s="109" t="s">
        <v>89</v>
      </c>
      <c r="G3" s="73"/>
      <c r="H3" s="108" t="str">
        <f>+Market!G4</f>
        <v>Q1 2021</v>
      </c>
      <c r="I3" s="108" t="str">
        <f>+Market!H4</f>
        <v>Q1 2020</v>
      </c>
      <c r="J3" s="108" t="s">
        <v>88</v>
      </c>
      <c r="K3" s="109" t="s">
        <v>89</v>
      </c>
    </row>
    <row r="4" spans="2:11" s="30" customFormat="1" ht="10.5" customHeight="1">
      <c r="B4" s="74"/>
      <c r="C4" s="75"/>
      <c r="D4" s="76"/>
      <c r="E4" s="76"/>
      <c r="F4" s="77"/>
      <c r="G4" s="78"/>
      <c r="H4" s="75"/>
      <c r="I4" s="76"/>
      <c r="J4" s="76"/>
      <c r="K4" s="110"/>
    </row>
    <row r="5" spans="2:11" s="30" customFormat="1" ht="15" customHeight="1">
      <c r="B5" s="111" t="s">
        <v>1</v>
      </c>
      <c r="C5" s="112">
        <v>386304</v>
      </c>
      <c r="D5" s="113">
        <v>373299</v>
      </c>
      <c r="E5" s="113">
        <v>13005</v>
      </c>
      <c r="F5" s="114">
        <v>0.0348</v>
      </c>
      <c r="G5" s="79"/>
      <c r="H5" s="112">
        <v>386304</v>
      </c>
      <c r="I5" s="113">
        <v>373299</v>
      </c>
      <c r="J5" s="113">
        <v>13005</v>
      </c>
      <c r="K5" s="114">
        <v>0.0348</v>
      </c>
    </row>
    <row r="6" spans="2:11" s="30" customFormat="1" ht="15" customHeight="1">
      <c r="B6" s="115" t="s">
        <v>2</v>
      </c>
      <c r="C6" s="116">
        <v>382612</v>
      </c>
      <c r="D6" s="117">
        <v>371704</v>
      </c>
      <c r="E6" s="117">
        <v>10908</v>
      </c>
      <c r="F6" s="118">
        <v>0.0293</v>
      </c>
      <c r="G6" s="79"/>
      <c r="H6" s="116">
        <v>382612</v>
      </c>
      <c r="I6" s="117">
        <v>371704</v>
      </c>
      <c r="J6" s="117">
        <v>10908</v>
      </c>
      <c r="K6" s="118">
        <v>0.0293</v>
      </c>
    </row>
    <row r="7" spans="2:11" s="30" customFormat="1" ht="15" customHeight="1">
      <c r="B7" s="119" t="s">
        <v>3</v>
      </c>
      <c r="C7" s="116">
        <v>3692</v>
      </c>
      <c r="D7" s="117">
        <v>1595</v>
      </c>
      <c r="E7" s="117">
        <v>2097</v>
      </c>
      <c r="F7" s="118">
        <v>1.3147</v>
      </c>
      <c r="G7" s="79"/>
      <c r="H7" s="116">
        <v>3692</v>
      </c>
      <c r="I7" s="117">
        <v>1595</v>
      </c>
      <c r="J7" s="117">
        <v>2097</v>
      </c>
      <c r="K7" s="118">
        <v>1.3147</v>
      </c>
    </row>
    <row r="8" spans="2:11" s="30" customFormat="1" ht="15" customHeight="1">
      <c r="B8" s="85" t="s">
        <v>4</v>
      </c>
      <c r="C8" s="112">
        <v>-279914</v>
      </c>
      <c r="D8" s="113">
        <v>-233697</v>
      </c>
      <c r="E8" s="113">
        <v>-46217</v>
      </c>
      <c r="F8" s="114">
        <v>0.1978</v>
      </c>
      <c r="G8" s="79"/>
      <c r="H8" s="112">
        <v>-279914</v>
      </c>
      <c r="I8" s="113">
        <v>-233697</v>
      </c>
      <c r="J8" s="113">
        <v>-46217</v>
      </c>
      <c r="K8" s="114">
        <v>0.1978</v>
      </c>
    </row>
    <row r="9" spans="2:11" s="30" customFormat="1" ht="15" customHeight="1">
      <c r="B9" s="119" t="s">
        <v>5</v>
      </c>
      <c r="C9" s="116">
        <v>-162829</v>
      </c>
      <c r="D9" s="117">
        <v>-112055</v>
      </c>
      <c r="E9" s="117">
        <v>-50774</v>
      </c>
      <c r="F9" s="118">
        <v>0.4531</v>
      </c>
      <c r="G9" s="79"/>
      <c r="H9" s="116">
        <v>-162829</v>
      </c>
      <c r="I9" s="117">
        <v>-112055</v>
      </c>
      <c r="J9" s="117">
        <v>-50774</v>
      </c>
      <c r="K9" s="118">
        <v>0.4531</v>
      </c>
    </row>
    <row r="10" spans="2:11" s="30" customFormat="1" ht="15" customHeight="1">
      <c r="B10" s="115" t="s">
        <v>6</v>
      </c>
      <c r="C10" s="116">
        <v>-62201</v>
      </c>
      <c r="D10" s="117">
        <v>-46897</v>
      </c>
      <c r="E10" s="117">
        <v>-15304</v>
      </c>
      <c r="F10" s="118">
        <v>0.3263</v>
      </c>
      <c r="G10" s="79"/>
      <c r="H10" s="116">
        <v>-62201</v>
      </c>
      <c r="I10" s="117">
        <v>-46897</v>
      </c>
      <c r="J10" s="117">
        <v>-15304</v>
      </c>
      <c r="K10" s="118">
        <v>0.3263</v>
      </c>
    </row>
    <row r="11" spans="2:11" s="30" customFormat="1" ht="15" customHeight="1">
      <c r="B11" s="119" t="s">
        <v>7</v>
      </c>
      <c r="C11" s="116">
        <v>-35379</v>
      </c>
      <c r="D11" s="117">
        <v>-36513</v>
      </c>
      <c r="E11" s="117">
        <v>1134</v>
      </c>
      <c r="F11" s="118">
        <v>-0.0311</v>
      </c>
      <c r="G11" s="79"/>
      <c r="H11" s="116">
        <v>-35379</v>
      </c>
      <c r="I11" s="117">
        <v>-36513</v>
      </c>
      <c r="J11" s="117">
        <v>1134</v>
      </c>
      <c r="K11" s="118">
        <v>-0.0311</v>
      </c>
    </row>
    <row r="12" spans="2:11" s="30" customFormat="1" ht="15" customHeight="1">
      <c r="B12" s="115" t="s">
        <v>126</v>
      </c>
      <c r="C12" s="116">
        <v>-19505</v>
      </c>
      <c r="D12" s="117">
        <v>-38232</v>
      </c>
      <c r="E12" s="117">
        <v>18727</v>
      </c>
      <c r="F12" s="118">
        <v>-0.4898</v>
      </c>
      <c r="G12" s="79"/>
      <c r="H12" s="116">
        <v>-19505</v>
      </c>
      <c r="I12" s="117">
        <v>-38232</v>
      </c>
      <c r="J12" s="117">
        <v>18727</v>
      </c>
      <c r="K12" s="118">
        <v>-0.4898</v>
      </c>
    </row>
    <row r="13" spans="2:11" s="30" customFormat="1" ht="15" customHeight="1">
      <c r="B13" s="111" t="s">
        <v>8</v>
      </c>
      <c r="C13" s="112">
        <v>106390</v>
      </c>
      <c r="D13" s="113">
        <v>139602</v>
      </c>
      <c r="E13" s="113">
        <v>-33212</v>
      </c>
      <c r="F13" s="114">
        <v>-0.2379</v>
      </c>
      <c r="G13" s="79"/>
      <c r="H13" s="112">
        <v>106390</v>
      </c>
      <c r="I13" s="113">
        <v>139602</v>
      </c>
      <c r="J13" s="113">
        <v>-33212</v>
      </c>
      <c r="K13" s="114">
        <v>-0.2379</v>
      </c>
    </row>
    <row r="14" spans="2:11" s="30" customFormat="1" ht="15" customHeight="1">
      <c r="B14" s="115" t="s">
        <v>9</v>
      </c>
      <c r="C14" s="116">
        <v>1012</v>
      </c>
      <c r="D14" s="117">
        <v>614</v>
      </c>
      <c r="E14" s="117">
        <v>398</v>
      </c>
      <c r="F14" s="118">
        <v>0.6482</v>
      </c>
      <c r="G14" s="79"/>
      <c r="H14" s="116">
        <v>1012</v>
      </c>
      <c r="I14" s="117">
        <v>614</v>
      </c>
      <c r="J14" s="117">
        <v>398</v>
      </c>
      <c r="K14" s="118">
        <v>0.6482</v>
      </c>
    </row>
    <row r="15" spans="2:11" s="30" customFormat="1" ht="15" customHeight="1">
      <c r="B15" s="119" t="s">
        <v>10</v>
      </c>
      <c r="C15" s="116">
        <v>-12562</v>
      </c>
      <c r="D15" s="117">
        <v>-11552</v>
      </c>
      <c r="E15" s="117">
        <v>-1010</v>
      </c>
      <c r="F15" s="118">
        <v>0.0874</v>
      </c>
      <c r="G15" s="79"/>
      <c r="H15" s="116">
        <v>-12562</v>
      </c>
      <c r="I15" s="117">
        <v>-11552</v>
      </c>
      <c r="J15" s="117">
        <v>-1010</v>
      </c>
      <c r="K15" s="118">
        <v>0.0874</v>
      </c>
    </row>
    <row r="16" spans="2:11" s="30" customFormat="1" ht="15" customHeight="1">
      <c r="B16" s="115" t="s">
        <v>11</v>
      </c>
      <c r="C16" s="116">
        <v>-18706</v>
      </c>
      <c r="D16" s="117">
        <v>-22216</v>
      </c>
      <c r="E16" s="117">
        <v>3510</v>
      </c>
      <c r="F16" s="118">
        <v>-0.158</v>
      </c>
      <c r="G16" s="79"/>
      <c r="H16" s="116">
        <v>-18706</v>
      </c>
      <c r="I16" s="117">
        <v>-22216</v>
      </c>
      <c r="J16" s="117">
        <v>3510</v>
      </c>
      <c r="K16" s="118">
        <v>-0.158</v>
      </c>
    </row>
    <row r="17" spans="2:11" s="30" customFormat="1" ht="15" customHeight="1">
      <c r="B17" s="111" t="s">
        <v>127</v>
      </c>
      <c r="C17" s="112">
        <v>76134</v>
      </c>
      <c r="D17" s="113">
        <v>106448</v>
      </c>
      <c r="E17" s="113">
        <v>-30314</v>
      </c>
      <c r="F17" s="114">
        <v>-0.2848</v>
      </c>
      <c r="G17" s="80"/>
      <c r="H17" s="112">
        <v>76134</v>
      </c>
      <c r="I17" s="113">
        <v>106448</v>
      </c>
      <c r="J17" s="113">
        <v>-30314</v>
      </c>
      <c r="K17" s="114">
        <v>-0.2848</v>
      </c>
    </row>
    <row r="18" spans="2:11" s="30" customFormat="1" ht="15" customHeight="1">
      <c r="B18" s="115" t="s">
        <v>128</v>
      </c>
      <c r="C18" s="116">
        <v>-18052</v>
      </c>
      <c r="D18" s="117">
        <v>-25097</v>
      </c>
      <c r="E18" s="117">
        <v>7045</v>
      </c>
      <c r="F18" s="118">
        <v>-0.2807</v>
      </c>
      <c r="G18" s="79"/>
      <c r="H18" s="116">
        <v>-18052</v>
      </c>
      <c r="I18" s="117">
        <v>-25097</v>
      </c>
      <c r="J18" s="117">
        <v>7045</v>
      </c>
      <c r="K18" s="118">
        <v>-0.2807</v>
      </c>
    </row>
    <row r="19" spans="2:11" s="30" customFormat="1" ht="15" customHeight="1" hidden="1">
      <c r="B19" s="119" t="s">
        <v>130</v>
      </c>
      <c r="C19" s="116">
        <v>0</v>
      </c>
      <c r="D19" s="117">
        <v>0</v>
      </c>
      <c r="E19" s="117">
        <v>0</v>
      </c>
      <c r="F19" s="118" t="e">
        <v>#DIV/0!</v>
      </c>
      <c r="G19" s="79"/>
      <c r="H19" s="116">
        <v>0</v>
      </c>
      <c r="I19" s="117">
        <v>0</v>
      </c>
      <c r="J19" s="117">
        <v>0</v>
      </c>
      <c r="K19" s="118">
        <v>0</v>
      </c>
    </row>
    <row r="20" spans="2:11" s="30" customFormat="1" ht="15" customHeight="1">
      <c r="B20" s="119" t="s">
        <v>131</v>
      </c>
      <c r="C20" s="116">
        <v>36</v>
      </c>
      <c r="D20" s="117">
        <v>-103</v>
      </c>
      <c r="E20" s="117">
        <v>139</v>
      </c>
      <c r="F20" s="118">
        <v>-1.3495</v>
      </c>
      <c r="G20" s="79"/>
      <c r="H20" s="116">
        <v>36</v>
      </c>
      <c r="I20" s="117">
        <v>-103</v>
      </c>
      <c r="J20" s="117">
        <v>139</v>
      </c>
      <c r="K20" s="118">
        <v>-1.3495</v>
      </c>
    </row>
    <row r="21" spans="2:11" s="30" customFormat="1" ht="15" customHeight="1">
      <c r="B21" s="111" t="s">
        <v>129</v>
      </c>
      <c r="C21" s="112">
        <v>58118</v>
      </c>
      <c r="D21" s="113">
        <v>81248</v>
      </c>
      <c r="E21" s="113">
        <v>-23130</v>
      </c>
      <c r="F21" s="114">
        <v>-0.2847</v>
      </c>
      <c r="G21" s="79"/>
      <c r="H21" s="112">
        <v>58118</v>
      </c>
      <c r="I21" s="113">
        <v>81248</v>
      </c>
      <c r="J21" s="113">
        <v>-23130</v>
      </c>
      <c r="K21" s="114">
        <v>-0.2847</v>
      </c>
    </row>
    <row r="22" spans="2:11" s="30" customFormat="1" ht="15" customHeight="1">
      <c r="B22" s="85" t="s">
        <v>39</v>
      </c>
      <c r="C22" s="112">
        <v>-31319</v>
      </c>
      <c r="D22" s="113">
        <v>807</v>
      </c>
      <c r="E22" s="113">
        <v>-32126</v>
      </c>
      <c r="F22" s="114" t="s">
        <v>160</v>
      </c>
      <c r="G22" s="79"/>
      <c r="H22" s="112">
        <v>-31319</v>
      </c>
      <c r="I22" s="113">
        <v>807</v>
      </c>
      <c r="J22" s="113">
        <v>-32126</v>
      </c>
      <c r="K22" s="114">
        <v>-39.8092</v>
      </c>
    </row>
    <row r="23" spans="2:11" s="30" customFormat="1" ht="15" customHeight="1">
      <c r="B23" s="119" t="s">
        <v>12</v>
      </c>
      <c r="C23" s="116">
        <v>550</v>
      </c>
      <c r="D23" s="117">
        <v>1795</v>
      </c>
      <c r="E23" s="117">
        <v>-1245</v>
      </c>
      <c r="F23" s="118">
        <v>-0.6936</v>
      </c>
      <c r="G23" s="79"/>
      <c r="H23" s="116">
        <v>550</v>
      </c>
      <c r="I23" s="117">
        <v>1795</v>
      </c>
      <c r="J23" s="117">
        <v>-1245</v>
      </c>
      <c r="K23" s="118">
        <v>-0.6936</v>
      </c>
    </row>
    <row r="24" spans="2:11" s="30" customFormat="1" ht="15" customHeight="1">
      <c r="B24" s="115" t="s">
        <v>13</v>
      </c>
      <c r="C24" s="116">
        <v>-30805</v>
      </c>
      <c r="D24" s="117">
        <v>-15206</v>
      </c>
      <c r="E24" s="117">
        <v>-15599</v>
      </c>
      <c r="F24" s="118">
        <v>1.0258</v>
      </c>
      <c r="G24" s="79"/>
      <c r="H24" s="116">
        <v>-30805</v>
      </c>
      <c r="I24" s="117">
        <v>-15206</v>
      </c>
      <c r="J24" s="117">
        <v>-15599</v>
      </c>
      <c r="K24" s="118">
        <v>1.0258</v>
      </c>
    </row>
    <row r="25" spans="2:11" s="30" customFormat="1" ht="15" customHeight="1">
      <c r="B25" s="119" t="s">
        <v>14</v>
      </c>
      <c r="C25" s="116">
        <v>-961</v>
      </c>
      <c r="D25" s="117">
        <v>-500</v>
      </c>
      <c r="E25" s="117">
        <v>-461</v>
      </c>
      <c r="F25" s="118">
        <v>0.922</v>
      </c>
      <c r="G25" s="79"/>
      <c r="H25" s="116">
        <v>-961</v>
      </c>
      <c r="I25" s="117">
        <v>-500</v>
      </c>
      <c r="J25" s="117">
        <v>-461</v>
      </c>
      <c r="K25" s="118">
        <v>0.922</v>
      </c>
    </row>
    <row r="26" spans="2:11" s="30" customFormat="1" ht="15" customHeight="1">
      <c r="B26" s="115" t="s">
        <v>15</v>
      </c>
      <c r="C26" s="116">
        <v>-103</v>
      </c>
      <c r="D26" s="117">
        <v>14718</v>
      </c>
      <c r="E26" s="117">
        <v>-14821</v>
      </c>
      <c r="F26" s="118">
        <v>-1.007</v>
      </c>
      <c r="G26" s="79"/>
      <c r="H26" s="116">
        <v>-103</v>
      </c>
      <c r="I26" s="117">
        <v>14718</v>
      </c>
      <c r="J26" s="117">
        <v>-14821</v>
      </c>
      <c r="K26" s="118">
        <v>-1.007</v>
      </c>
    </row>
    <row r="27" spans="2:12" s="30" customFormat="1" ht="15" customHeight="1">
      <c r="B27" s="111" t="s">
        <v>16</v>
      </c>
      <c r="C27" s="112">
        <v>425</v>
      </c>
      <c r="D27" s="113">
        <v>-742</v>
      </c>
      <c r="E27" s="113">
        <v>1167</v>
      </c>
      <c r="F27" s="114">
        <v>-1.5728</v>
      </c>
      <c r="G27" s="79"/>
      <c r="H27" s="112">
        <v>425</v>
      </c>
      <c r="I27" s="113">
        <v>-742</v>
      </c>
      <c r="J27" s="113">
        <v>1167</v>
      </c>
      <c r="K27" s="114">
        <v>-1.5728</v>
      </c>
      <c r="L27" s="78"/>
    </row>
    <row r="28" spans="2:11" s="30" customFormat="1" ht="15" customHeight="1">
      <c r="B28" s="115" t="s">
        <v>111</v>
      </c>
      <c r="C28" s="116">
        <v>425</v>
      </c>
      <c r="D28" s="117">
        <v>-742</v>
      </c>
      <c r="E28" s="117">
        <v>1167</v>
      </c>
      <c r="F28" s="118">
        <v>-1.5728</v>
      </c>
      <c r="G28" s="79"/>
      <c r="H28" s="116">
        <v>425</v>
      </c>
      <c r="I28" s="117">
        <v>-742</v>
      </c>
      <c r="J28" s="117">
        <v>1167</v>
      </c>
      <c r="K28" s="118">
        <v>-1.5728</v>
      </c>
    </row>
    <row r="29" spans="2:11" s="30" customFormat="1" ht="15" customHeight="1">
      <c r="B29" s="119" t="s">
        <v>112</v>
      </c>
      <c r="C29" s="116">
        <v>0</v>
      </c>
      <c r="D29" s="117">
        <v>0</v>
      </c>
      <c r="E29" s="117">
        <v>0</v>
      </c>
      <c r="F29" s="118" t="s">
        <v>160</v>
      </c>
      <c r="G29" s="79"/>
      <c r="H29" s="116">
        <v>0</v>
      </c>
      <c r="I29" s="117">
        <v>0</v>
      </c>
      <c r="J29" s="117">
        <v>0</v>
      </c>
      <c r="K29" s="118">
        <v>0</v>
      </c>
    </row>
    <row r="30" spans="2:11" s="30" customFormat="1" ht="15" customHeight="1">
      <c r="B30" s="115" t="s">
        <v>17</v>
      </c>
      <c r="C30" s="116">
        <v>0</v>
      </c>
      <c r="D30" s="117">
        <v>0</v>
      </c>
      <c r="E30" s="117">
        <v>0</v>
      </c>
      <c r="F30" s="118" t="s">
        <v>160</v>
      </c>
      <c r="G30" s="79"/>
      <c r="H30" s="116">
        <v>0</v>
      </c>
      <c r="I30" s="117">
        <v>0</v>
      </c>
      <c r="J30" s="117">
        <v>0</v>
      </c>
      <c r="K30" s="118">
        <v>1</v>
      </c>
    </row>
    <row r="31" spans="2:11" s="30" customFormat="1" ht="15" customHeight="1">
      <c r="B31" s="111" t="s">
        <v>20</v>
      </c>
      <c r="C31" s="112">
        <v>27224</v>
      </c>
      <c r="D31" s="113">
        <v>81313</v>
      </c>
      <c r="E31" s="113">
        <v>-54089</v>
      </c>
      <c r="F31" s="114">
        <v>-0.6652</v>
      </c>
      <c r="G31" s="79"/>
      <c r="H31" s="112">
        <v>27224</v>
      </c>
      <c r="I31" s="113">
        <v>81313</v>
      </c>
      <c r="J31" s="113">
        <v>-54089</v>
      </c>
      <c r="K31" s="114">
        <v>-0.6652</v>
      </c>
    </row>
    <row r="32" spans="2:11" s="30" customFormat="1" ht="15" customHeight="1">
      <c r="B32" s="119" t="s">
        <v>21</v>
      </c>
      <c r="C32" s="116">
        <v>-1229</v>
      </c>
      <c r="D32" s="117">
        <v>-17738</v>
      </c>
      <c r="E32" s="117">
        <v>16509</v>
      </c>
      <c r="F32" s="118">
        <v>-0.9307</v>
      </c>
      <c r="G32" s="79"/>
      <c r="H32" s="116">
        <v>-1229</v>
      </c>
      <c r="I32" s="117">
        <v>-17738</v>
      </c>
      <c r="J32" s="117">
        <v>16509</v>
      </c>
      <c r="K32" s="118">
        <v>-0.9307</v>
      </c>
    </row>
    <row r="33" spans="2:11" s="30" customFormat="1" ht="10.5" customHeight="1" thickBot="1">
      <c r="B33" s="120"/>
      <c r="C33" s="121"/>
      <c r="D33" s="121"/>
      <c r="E33" s="121"/>
      <c r="F33" s="122"/>
      <c r="G33" s="79"/>
      <c r="H33" s="121"/>
      <c r="I33" s="121"/>
      <c r="J33" s="121"/>
      <c r="K33" s="122"/>
    </row>
    <row r="34" spans="2:11" s="30" customFormat="1" ht="15" customHeight="1" thickBot="1">
      <c r="B34" s="123" t="s">
        <v>22</v>
      </c>
      <c r="C34" s="124">
        <v>25995</v>
      </c>
      <c r="D34" s="124">
        <v>63575</v>
      </c>
      <c r="E34" s="124">
        <v>-37580</v>
      </c>
      <c r="F34" s="125">
        <v>-0.5911</v>
      </c>
      <c r="G34" s="82"/>
      <c r="H34" s="124">
        <v>25995</v>
      </c>
      <c r="I34" s="124">
        <v>63575</v>
      </c>
      <c r="J34" s="124">
        <v>-37580</v>
      </c>
      <c r="K34" s="125">
        <v>-0.5911</v>
      </c>
    </row>
    <row r="35" spans="2:11" s="30" customFormat="1" ht="15" customHeight="1">
      <c r="B35" s="126" t="s">
        <v>64</v>
      </c>
      <c r="C35" s="112">
        <v>24339</v>
      </c>
      <c r="D35" s="127">
        <v>62421</v>
      </c>
      <c r="E35" s="127">
        <v>-38082</v>
      </c>
      <c r="F35" s="81">
        <v>-0.6101</v>
      </c>
      <c r="G35" s="83"/>
      <c r="H35" s="112">
        <v>24339</v>
      </c>
      <c r="I35" s="127">
        <v>62421</v>
      </c>
      <c r="J35" s="127">
        <v>-38082</v>
      </c>
      <c r="K35" s="81">
        <v>-0.6101</v>
      </c>
    </row>
    <row r="36" spans="2:11" s="30" customFormat="1" ht="15" customHeight="1">
      <c r="B36" s="128" t="s">
        <v>23</v>
      </c>
      <c r="C36" s="116">
        <v>1656</v>
      </c>
      <c r="D36" s="117">
        <v>1154</v>
      </c>
      <c r="E36" s="117">
        <v>502</v>
      </c>
      <c r="F36" s="118">
        <v>0.435</v>
      </c>
      <c r="G36" s="79"/>
      <c r="H36" s="116">
        <v>1656</v>
      </c>
      <c r="I36" s="117">
        <v>1154</v>
      </c>
      <c r="J36" s="117">
        <v>502</v>
      </c>
      <c r="K36" s="118">
        <v>0.435</v>
      </c>
    </row>
    <row r="37" spans="2:11" s="30" customFormat="1" ht="10.5" customHeight="1">
      <c r="B37" s="129"/>
      <c r="C37" s="130"/>
      <c r="D37" s="131"/>
      <c r="E37" s="131"/>
      <c r="F37" s="15"/>
      <c r="G37" s="78"/>
      <c r="H37" s="130"/>
      <c r="I37" s="131"/>
      <c r="J37" s="131"/>
      <c r="K37" s="15"/>
    </row>
    <row r="38" spans="2:11" s="84" customFormat="1" ht="15" customHeight="1">
      <c r="B38" s="111" t="s">
        <v>132</v>
      </c>
      <c r="C38" s="132">
        <v>2.9675357583099573</v>
      </c>
      <c r="D38" s="133">
        <v>7.610688589073744</v>
      </c>
      <c r="E38" s="133">
        <v>-4.643152830763787</v>
      </c>
      <c r="F38" s="114">
        <v>-0.6101</v>
      </c>
      <c r="G38" s="78"/>
      <c r="H38" s="132">
        <v>2.9675357583099573</v>
      </c>
      <c r="I38" s="133">
        <v>7.610688589073744</v>
      </c>
      <c r="J38" s="133">
        <v>-4.643152830763786</v>
      </c>
      <c r="K38" s="114">
        <v>-0.6101</v>
      </c>
    </row>
    <row r="39" spans="2:11" s="30" customFormat="1" ht="7.5" customHeight="1">
      <c r="B39" s="85"/>
      <c r="C39" s="86"/>
      <c r="D39" s="86"/>
      <c r="E39" s="86"/>
      <c r="F39" s="81"/>
      <c r="G39" s="78"/>
      <c r="H39" s="87"/>
      <c r="I39" s="87"/>
      <c r="J39" s="87"/>
      <c r="K39" s="88"/>
    </row>
    <row r="40" spans="2:6" ht="12.75">
      <c r="B40" s="254" t="s">
        <v>157</v>
      </c>
      <c r="C40" s="254"/>
      <c r="D40" s="254"/>
      <c r="E40" s="254"/>
      <c r="F40" s="254"/>
    </row>
  </sheetData>
  <sheetProtection/>
  <mergeCells count="3">
    <mergeCell ref="C2:F2"/>
    <mergeCell ref="H2:K2"/>
    <mergeCell ref="B40:F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&amp;C&amp;"Arial"&amp;8&amp;K000000INTERNAL&amp;1#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22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4.421875" style="3" customWidth="1"/>
    <col min="2" max="2" width="33.7109375" style="3" customWidth="1"/>
    <col min="3" max="8" width="13.00390625" style="3" customWidth="1"/>
    <col min="9" max="9" width="2.00390625" style="3" customWidth="1"/>
    <col min="10" max="16384" width="9.140625" style="3" customWidth="1"/>
  </cols>
  <sheetData>
    <row r="1" spans="1:7" ht="11.25">
      <c r="A1" s="93"/>
      <c r="G1" s="90"/>
    </row>
    <row r="2" spans="1:8" ht="24" customHeight="1" thickBot="1">
      <c r="A2" s="93"/>
      <c r="C2" s="257" t="s">
        <v>136</v>
      </c>
      <c r="D2" s="258"/>
      <c r="E2" s="258"/>
      <c r="F2" s="258"/>
      <c r="G2" s="258"/>
      <c r="H2" s="258"/>
    </row>
    <row r="3" spans="3:8" ht="15.75" customHeight="1" thickBot="1">
      <c r="C3" s="255" t="str">
        <f>+'Income Statement'!C3</f>
        <v>Mar-21</v>
      </c>
      <c r="D3" s="256"/>
      <c r="E3" s="256"/>
      <c r="F3" s="255" t="str">
        <f>+'Income Statement'!D3</f>
        <v>Mar-20</v>
      </c>
      <c r="G3" s="256"/>
      <c r="H3" s="256"/>
    </row>
    <row r="4" spans="2:8" ht="23.25" thickBot="1">
      <c r="B4" s="107"/>
      <c r="C4" s="143" t="s">
        <v>24</v>
      </c>
      <c r="D4" s="143" t="s">
        <v>42</v>
      </c>
      <c r="E4" s="143" t="s">
        <v>25</v>
      </c>
      <c r="F4" s="143" t="s">
        <v>24</v>
      </c>
      <c r="G4" s="143" t="s">
        <v>42</v>
      </c>
      <c r="H4" s="143" t="s">
        <v>25</v>
      </c>
    </row>
    <row r="5" spans="2:8" ht="8.25" customHeight="1">
      <c r="B5" s="101"/>
      <c r="C5" s="104"/>
      <c r="D5" s="101"/>
      <c r="E5" s="101"/>
      <c r="F5" s="104"/>
      <c r="G5" s="101"/>
      <c r="H5" s="101"/>
    </row>
    <row r="6" spans="2:8" ht="15" customHeight="1">
      <c r="B6" s="138" t="s">
        <v>67</v>
      </c>
      <c r="C6" s="116">
        <v>383532</v>
      </c>
      <c r="D6" s="116">
        <v>-355960</v>
      </c>
      <c r="E6" s="116">
        <v>27572</v>
      </c>
      <c r="F6" s="144">
        <v>370489</v>
      </c>
      <c r="G6" s="144">
        <v>-310492</v>
      </c>
      <c r="H6" s="144">
        <v>59997</v>
      </c>
    </row>
    <row r="7" spans="2:8" ht="15" customHeight="1">
      <c r="B7" s="138" t="s">
        <v>59</v>
      </c>
      <c r="C7" s="116">
        <v>46070</v>
      </c>
      <c r="D7" s="116">
        <v>-15524</v>
      </c>
      <c r="E7" s="116">
        <v>30546</v>
      </c>
      <c r="F7" s="144">
        <v>37748</v>
      </c>
      <c r="G7" s="144">
        <v>-16497</v>
      </c>
      <c r="H7" s="144">
        <v>21251</v>
      </c>
    </row>
    <row r="8" spans="2:8" ht="15" customHeight="1">
      <c r="B8" s="138" t="s">
        <v>60</v>
      </c>
      <c r="C8" s="116">
        <v>-38635</v>
      </c>
      <c r="D8" s="116">
        <v>38635</v>
      </c>
      <c r="E8" s="116">
        <v>0</v>
      </c>
      <c r="F8" s="144">
        <v>-34938</v>
      </c>
      <c r="G8" s="144">
        <v>34938</v>
      </c>
      <c r="H8" s="144">
        <v>0</v>
      </c>
    </row>
    <row r="9" spans="2:8" ht="10.5" customHeight="1">
      <c r="B9" s="11"/>
      <c r="C9" s="145"/>
      <c r="D9" s="145"/>
      <c r="E9" s="145"/>
      <c r="F9" s="145"/>
      <c r="G9" s="145"/>
      <c r="H9" s="145"/>
    </row>
    <row r="10" spans="2:10" ht="15" customHeight="1">
      <c r="B10" s="139" t="s">
        <v>66</v>
      </c>
      <c r="C10" s="112">
        <v>390967</v>
      </c>
      <c r="D10" s="112">
        <v>-332849</v>
      </c>
      <c r="E10" s="112">
        <v>58118</v>
      </c>
      <c r="F10" s="146">
        <v>373299</v>
      </c>
      <c r="G10" s="146">
        <v>-292051</v>
      </c>
      <c r="H10" s="146">
        <v>81248</v>
      </c>
      <c r="J10" s="91"/>
    </row>
    <row r="11" spans="2:8" ht="10.5" customHeight="1" hidden="1">
      <c r="B11" s="45"/>
      <c r="C11" s="4"/>
      <c r="D11" s="92"/>
      <c r="E11" s="4"/>
      <c r="F11" s="4"/>
      <c r="G11" s="4"/>
      <c r="H11" s="4"/>
    </row>
    <row r="12" spans="3:8" ht="24" customHeight="1" hidden="1" thickBot="1">
      <c r="C12" s="257" t="s">
        <v>133</v>
      </c>
      <c r="D12" s="258"/>
      <c r="E12" s="258"/>
      <c r="F12" s="258"/>
      <c r="G12" s="258"/>
      <c r="H12" s="258"/>
    </row>
    <row r="13" spans="3:8" ht="15" customHeight="1" hidden="1" thickBot="1">
      <c r="C13" s="255" t="str">
        <f>+'Income Statement'!H3</f>
        <v>Q1 2021</v>
      </c>
      <c r="D13" s="256"/>
      <c r="E13" s="256"/>
      <c r="F13" s="255" t="str">
        <f>+'Income Statement'!I3</f>
        <v>Q1 2020</v>
      </c>
      <c r="G13" s="256"/>
      <c r="H13" s="256"/>
    </row>
    <row r="14" spans="2:8" ht="23.25" hidden="1" thickBot="1">
      <c r="B14" s="107"/>
      <c r="C14" s="143" t="s">
        <v>24</v>
      </c>
      <c r="D14" s="143" t="s">
        <v>42</v>
      </c>
      <c r="E14" s="143" t="s">
        <v>25</v>
      </c>
      <c r="F14" s="143" t="s">
        <v>24</v>
      </c>
      <c r="G14" s="143" t="s">
        <v>42</v>
      </c>
      <c r="H14" s="143" t="s">
        <v>25</v>
      </c>
    </row>
    <row r="15" spans="2:8" ht="8.25" customHeight="1" hidden="1">
      <c r="B15" s="101"/>
      <c r="C15" s="104"/>
      <c r="D15" s="101"/>
      <c r="E15" s="101"/>
      <c r="F15" s="104"/>
      <c r="G15" s="101"/>
      <c r="H15" s="101"/>
    </row>
    <row r="16" spans="2:8" ht="15" customHeight="1" hidden="1">
      <c r="B16" s="138" t="s">
        <v>67</v>
      </c>
      <c r="C16" s="116">
        <v>383532</v>
      </c>
      <c r="D16" s="116">
        <v>-355960</v>
      </c>
      <c r="E16" s="116">
        <v>27572</v>
      </c>
      <c r="F16" s="144">
        <v>370489</v>
      </c>
      <c r="G16" s="144">
        <v>-310492</v>
      </c>
      <c r="H16" s="144">
        <v>59997</v>
      </c>
    </row>
    <row r="17" spans="2:8" ht="15" customHeight="1" hidden="1">
      <c r="B17" s="138" t="s">
        <v>59</v>
      </c>
      <c r="C17" s="116">
        <v>46070</v>
      </c>
      <c r="D17" s="116">
        <v>-15524</v>
      </c>
      <c r="E17" s="116">
        <v>30546</v>
      </c>
      <c r="F17" s="144">
        <v>37748</v>
      </c>
      <c r="G17" s="144">
        <v>-16497</v>
      </c>
      <c r="H17" s="144">
        <v>21251</v>
      </c>
    </row>
    <row r="18" spans="2:8" ht="15" customHeight="1" hidden="1">
      <c r="B18" s="138" t="s">
        <v>60</v>
      </c>
      <c r="C18" s="116">
        <v>-38635</v>
      </c>
      <c r="D18" s="116">
        <v>38635</v>
      </c>
      <c r="E18" s="116">
        <v>0</v>
      </c>
      <c r="F18" s="144">
        <v>-34938</v>
      </c>
      <c r="G18" s="144">
        <v>34938</v>
      </c>
      <c r="H18" s="144">
        <v>0</v>
      </c>
    </row>
    <row r="19" spans="2:8" ht="10.5" customHeight="1" hidden="1">
      <c r="B19" s="11"/>
      <c r="C19" s="145"/>
      <c r="D19" s="145"/>
      <c r="E19" s="145"/>
      <c r="F19" s="145"/>
      <c r="G19" s="145"/>
      <c r="H19" s="145"/>
    </row>
    <row r="20" spans="2:8" ht="15" customHeight="1" hidden="1">
      <c r="B20" s="139" t="s">
        <v>66</v>
      </c>
      <c r="C20" s="112">
        <v>390967</v>
      </c>
      <c r="D20" s="112">
        <v>-332849</v>
      </c>
      <c r="E20" s="112">
        <v>58118</v>
      </c>
      <c r="F20" s="146">
        <v>373299</v>
      </c>
      <c r="G20" s="146">
        <v>-292051</v>
      </c>
      <c r="H20" s="146">
        <v>81248</v>
      </c>
    </row>
    <row r="21" spans="2:4" ht="11.25" hidden="1">
      <c r="B21" s="45"/>
      <c r="D21" s="91"/>
    </row>
    <row r="22" ht="11.25">
      <c r="D22" s="91"/>
    </row>
  </sheetData>
  <sheetProtection/>
  <mergeCells count="6">
    <mergeCell ref="C13:E13"/>
    <mergeCell ref="F13:H13"/>
    <mergeCell ref="C2:H2"/>
    <mergeCell ref="C3:E3"/>
    <mergeCell ref="F3:H3"/>
    <mergeCell ref="C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&amp;C&amp;"Arial"&amp;8&amp;K000000INTERNAL&amp;1#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12"/>
  <sheetViews>
    <sheetView showGridLines="0" zoomScalePageLayoutView="0" workbookViewId="0" topLeftCell="A1">
      <selection activeCell="B4" sqref="B4"/>
    </sheetView>
  </sheetViews>
  <sheetFormatPr defaultColWidth="0" defaultRowHeight="15"/>
  <cols>
    <col min="1" max="1" width="4.8515625" style="30" customWidth="1"/>
    <col min="2" max="2" width="33.421875" style="28" customWidth="1"/>
    <col min="3" max="5" width="9.8515625" style="34" customWidth="1"/>
    <col min="6" max="6" width="8.7109375" style="28" customWidth="1"/>
    <col min="7" max="7" width="1.7109375" style="72" hidden="1" customWidth="1"/>
    <col min="8" max="10" width="9.8515625" style="28" hidden="1" customWidth="1"/>
    <col min="11" max="11" width="8.7109375" style="28" hidden="1" customWidth="1"/>
    <col min="12" max="12" width="7.28125" style="28" hidden="1" customWidth="1"/>
    <col min="13" max="217" width="7.28125" style="28" customWidth="1"/>
    <col min="218" max="218" width="7.8515625" style="28" customWidth="1"/>
    <col min="219" max="219" width="67.57421875" style="28" bestFit="1" customWidth="1"/>
    <col min="220" max="220" width="15.8515625" style="28" customWidth="1"/>
    <col min="221" max="16384" width="0" style="28" hidden="1" customWidth="1"/>
  </cols>
  <sheetData>
    <row r="1" spans="1:5" ht="11.25">
      <c r="A1" s="93"/>
      <c r="B1" s="70"/>
      <c r="C1" s="71"/>
      <c r="D1" s="71"/>
      <c r="E1" s="71"/>
    </row>
    <row r="2" spans="1:5" ht="11.25">
      <c r="A2" s="93"/>
      <c r="B2" s="70"/>
      <c r="C2" s="71"/>
      <c r="D2" s="71"/>
      <c r="E2" s="71"/>
    </row>
    <row r="3" spans="2:11" ht="15" customHeight="1" thickBot="1">
      <c r="B3" s="3"/>
      <c r="C3" s="253" t="s">
        <v>138</v>
      </c>
      <c r="D3" s="253"/>
      <c r="E3" s="253"/>
      <c r="F3" s="253"/>
      <c r="G3" s="4"/>
      <c r="H3" s="253" t="s">
        <v>124</v>
      </c>
      <c r="I3" s="253" t="s">
        <v>134</v>
      </c>
      <c r="J3" s="253"/>
      <c r="K3" s="253" t="s">
        <v>135</v>
      </c>
    </row>
    <row r="4" spans="2:11" ht="15" customHeight="1" thickBot="1">
      <c r="B4" s="134" t="s">
        <v>137</v>
      </c>
      <c r="C4" s="108" t="str">
        <f>+Market!C4</f>
        <v>Mar-21</v>
      </c>
      <c r="D4" s="108" t="str">
        <f>+Market!D4</f>
        <v>Mar-20</v>
      </c>
      <c r="E4" s="108" t="s">
        <v>88</v>
      </c>
      <c r="F4" s="135" t="s">
        <v>89</v>
      </c>
      <c r="G4" s="4"/>
      <c r="H4" s="136" t="str">
        <f>+Market!G4</f>
        <v>Q1 2021</v>
      </c>
      <c r="I4" s="136" t="str">
        <f>+Market!H4</f>
        <v>Q1 2020</v>
      </c>
      <c r="J4" s="136" t="s">
        <v>88</v>
      </c>
      <c r="K4" s="137" t="s">
        <v>89</v>
      </c>
    </row>
    <row r="5" spans="2:11" s="30" customFormat="1" ht="10.5" customHeight="1">
      <c r="B5" s="5"/>
      <c r="C5" s="103"/>
      <c r="D5" s="103"/>
      <c r="E5" s="103"/>
      <c r="F5" s="103"/>
      <c r="G5" s="4"/>
      <c r="H5" s="103"/>
      <c r="I5" s="103"/>
      <c r="J5" s="103"/>
      <c r="K5" s="103"/>
    </row>
    <row r="6" spans="2:11" s="30" customFormat="1" ht="15" customHeight="1">
      <c r="B6" s="138" t="s">
        <v>43</v>
      </c>
      <c r="C6" s="116">
        <v>168797.66155699998</v>
      </c>
      <c r="D6" s="117">
        <v>200907.193624</v>
      </c>
      <c r="E6" s="117">
        <v>-32109.532067000022</v>
      </c>
      <c r="F6" s="118">
        <v>-0.1598</v>
      </c>
      <c r="G6" s="79"/>
      <c r="H6" s="116">
        <v>168797.66155699998</v>
      </c>
      <c r="I6" s="117">
        <v>200907.193624</v>
      </c>
      <c r="J6" s="117">
        <v>-32109.532067000022</v>
      </c>
      <c r="K6" s="118">
        <v>-0.1598</v>
      </c>
    </row>
    <row r="7" spans="2:11" s="30" customFormat="1" ht="15" customHeight="1">
      <c r="B7" s="138" t="s">
        <v>44</v>
      </c>
      <c r="C7" s="116">
        <v>190059.37247499998</v>
      </c>
      <c r="D7" s="117">
        <v>158634.361293</v>
      </c>
      <c r="E7" s="117">
        <v>31425.011181999987</v>
      </c>
      <c r="F7" s="118">
        <v>0.1981</v>
      </c>
      <c r="G7" s="79"/>
      <c r="H7" s="116">
        <v>190059.37247499998</v>
      </c>
      <c r="I7" s="117">
        <v>158634.361293</v>
      </c>
      <c r="J7" s="117">
        <v>31425.011181999987</v>
      </c>
      <c r="K7" s="118">
        <v>0.1981</v>
      </c>
    </row>
    <row r="8" spans="2:11" s="30" customFormat="1" ht="15" customHeight="1">
      <c r="B8" s="138" t="s">
        <v>41</v>
      </c>
      <c r="C8" s="116">
        <v>8025.972357</v>
      </c>
      <c r="D8" s="117">
        <v>1551</v>
      </c>
      <c r="E8" s="117">
        <v>6474.972357</v>
      </c>
      <c r="F8" s="118">
        <v>4.1747</v>
      </c>
      <c r="G8" s="79"/>
      <c r="H8" s="116">
        <v>8025.972357</v>
      </c>
      <c r="I8" s="117">
        <v>1551</v>
      </c>
      <c r="J8" s="117">
        <v>6474.972357</v>
      </c>
      <c r="K8" s="118">
        <v>4.1747</v>
      </c>
    </row>
    <row r="9" spans="2:11" s="30" customFormat="1" ht="15" customHeight="1">
      <c r="B9" s="139" t="s">
        <v>40</v>
      </c>
      <c r="C9" s="112">
        <v>366883.006389</v>
      </c>
      <c r="D9" s="113">
        <v>361092.554917</v>
      </c>
      <c r="E9" s="113">
        <v>5790.451471999986</v>
      </c>
      <c r="F9" s="114">
        <v>0.016</v>
      </c>
      <c r="G9" s="79"/>
      <c r="H9" s="112">
        <v>366883.006389</v>
      </c>
      <c r="I9" s="113">
        <v>361092.554917</v>
      </c>
      <c r="J9" s="113">
        <v>5790.451471999986</v>
      </c>
      <c r="K9" s="114">
        <v>0.016</v>
      </c>
    </row>
    <row r="10" spans="1:7" s="84" customFormat="1" ht="18" customHeight="1">
      <c r="A10" s="30"/>
      <c r="B10" s="94"/>
      <c r="C10" s="95"/>
      <c r="D10" s="96"/>
      <c r="E10" s="96"/>
      <c r="F10" s="97"/>
      <c r="G10" s="89"/>
    </row>
    <row r="11" spans="1:7" s="84" customFormat="1" ht="18" customHeight="1">
      <c r="A11" s="30"/>
      <c r="B11" s="94"/>
      <c r="C11" s="98"/>
      <c r="D11" s="98"/>
      <c r="E11" s="98"/>
      <c r="F11" s="28"/>
      <c r="G11" s="89"/>
    </row>
    <row r="12" spans="1:7" s="84" customFormat="1" ht="11.25" customHeight="1">
      <c r="A12" s="30"/>
      <c r="B12" s="94"/>
      <c r="C12" s="95"/>
      <c r="D12" s="96"/>
      <c r="E12" s="96"/>
      <c r="F12" s="99"/>
      <c r="G12" s="89"/>
    </row>
  </sheetData>
  <sheetProtection/>
  <mergeCells count="2">
    <mergeCell ref="C3:F3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&amp;C&amp;"Arial"&amp;8&amp;K000000INTERNAL&amp;1#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K2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140625" style="3" customWidth="1"/>
    <col min="2" max="2" width="52.140625" style="3" customWidth="1"/>
    <col min="3" max="5" width="9.7109375" style="3" customWidth="1"/>
    <col min="6" max="6" width="8.7109375" style="3" customWidth="1"/>
    <col min="7" max="7" width="1.421875" style="4" hidden="1" customWidth="1"/>
    <col min="8" max="10" width="9.7109375" style="3" hidden="1" customWidth="1"/>
    <col min="11" max="11" width="8.7109375" style="3" hidden="1" customWidth="1"/>
    <col min="12" max="12" width="0" style="3" hidden="1" customWidth="1"/>
    <col min="13" max="16384" width="9.140625" style="3" customWidth="1"/>
  </cols>
  <sheetData>
    <row r="1" spans="3:9" ht="11.25">
      <c r="C1" s="52"/>
      <c r="D1" s="52"/>
      <c r="H1" s="52"/>
      <c r="I1" s="52"/>
    </row>
    <row r="2" spans="3:11" ht="11.25" customHeight="1" thickBot="1">
      <c r="C2" s="253" t="s">
        <v>138</v>
      </c>
      <c r="D2" s="253"/>
      <c r="E2" s="253"/>
      <c r="F2" s="253"/>
      <c r="H2" s="253" t="s">
        <v>124</v>
      </c>
      <c r="I2" s="253"/>
      <c r="J2" s="253"/>
      <c r="K2" s="253"/>
    </row>
    <row r="3" spans="2:11" ht="23.25" thickBot="1">
      <c r="B3" s="134" t="s">
        <v>110</v>
      </c>
      <c r="C3" s="108" t="str">
        <f>+Market!C4</f>
        <v>Mar-21</v>
      </c>
      <c r="D3" s="108" t="str">
        <f>+Market!D4</f>
        <v>Mar-20</v>
      </c>
      <c r="E3" s="108" t="s">
        <v>88</v>
      </c>
      <c r="F3" s="135" t="s">
        <v>89</v>
      </c>
      <c r="H3" s="136" t="str">
        <f>+Market!G4</f>
        <v>Q1 2021</v>
      </c>
      <c r="I3" s="136" t="str">
        <f>+Market!H4</f>
        <v>Q1 2020</v>
      </c>
      <c r="J3" s="136" t="s">
        <v>88</v>
      </c>
      <c r="K3" s="137" t="s">
        <v>89</v>
      </c>
    </row>
    <row r="4" spans="2:11" ht="11.25">
      <c r="B4" s="5"/>
      <c r="C4" s="103"/>
      <c r="D4" s="103"/>
      <c r="E4" s="103"/>
      <c r="F4" s="103"/>
      <c r="H4" s="103"/>
      <c r="I4" s="103"/>
      <c r="J4" s="103"/>
      <c r="K4" s="103"/>
    </row>
    <row r="5" spans="2:11" ht="11.25">
      <c r="B5" s="138" t="s">
        <v>12</v>
      </c>
      <c r="C5" s="116">
        <v>550</v>
      </c>
      <c r="D5" s="117">
        <v>1795</v>
      </c>
      <c r="E5" s="117">
        <v>-1245</v>
      </c>
      <c r="F5" s="118">
        <v>-0.6936</v>
      </c>
      <c r="G5" s="53"/>
      <c r="H5" s="116">
        <v>550</v>
      </c>
      <c r="I5" s="117">
        <v>1795</v>
      </c>
      <c r="J5" s="117">
        <v>-1245</v>
      </c>
      <c r="K5" s="118">
        <v>-0.6936</v>
      </c>
    </row>
    <row r="6" spans="2:11" ht="11.25">
      <c r="B6" s="138" t="s">
        <v>13</v>
      </c>
      <c r="C6" s="116">
        <v>-30805</v>
      </c>
      <c r="D6" s="117">
        <v>-15206</v>
      </c>
      <c r="E6" s="117">
        <v>-15599</v>
      </c>
      <c r="F6" s="118">
        <v>1.0258</v>
      </c>
      <c r="G6" s="53"/>
      <c r="H6" s="116">
        <v>-30805</v>
      </c>
      <c r="I6" s="117">
        <v>-15206</v>
      </c>
      <c r="J6" s="117">
        <v>-15599</v>
      </c>
      <c r="K6" s="118">
        <v>1.0258</v>
      </c>
    </row>
    <row r="7" spans="2:11" ht="11.25">
      <c r="B7" s="138" t="s">
        <v>14</v>
      </c>
      <c r="C7" s="116">
        <v>-961</v>
      </c>
      <c r="D7" s="117">
        <v>-500</v>
      </c>
      <c r="E7" s="117">
        <v>-461</v>
      </c>
      <c r="F7" s="118">
        <v>0.922</v>
      </c>
      <c r="G7" s="53"/>
      <c r="H7" s="116">
        <v>-961</v>
      </c>
      <c r="I7" s="117">
        <v>-500</v>
      </c>
      <c r="J7" s="117">
        <v>-461</v>
      </c>
      <c r="K7" s="118" t="s">
        <v>160</v>
      </c>
    </row>
    <row r="8" spans="2:11" ht="11.25">
      <c r="B8" s="138" t="s">
        <v>15</v>
      </c>
      <c r="C8" s="116">
        <v>-103</v>
      </c>
      <c r="D8" s="117">
        <v>14718</v>
      </c>
      <c r="E8" s="117">
        <v>-14821</v>
      </c>
      <c r="F8" s="118">
        <v>-1.007</v>
      </c>
      <c r="G8" s="53"/>
      <c r="H8" s="116">
        <v>-103</v>
      </c>
      <c r="I8" s="117">
        <v>14718</v>
      </c>
      <c r="J8" s="117">
        <v>-14821</v>
      </c>
      <c r="K8" s="118" t="s">
        <v>160</v>
      </c>
    </row>
    <row r="9" spans="2:11" ht="11.25">
      <c r="B9" s="139" t="s">
        <v>116</v>
      </c>
      <c r="C9" s="112">
        <v>-31319</v>
      </c>
      <c r="D9" s="113">
        <v>807</v>
      </c>
      <c r="E9" s="113">
        <v>-32126</v>
      </c>
      <c r="F9" s="114" t="s">
        <v>160</v>
      </c>
      <c r="G9" s="57"/>
      <c r="H9" s="112">
        <v>-31319</v>
      </c>
      <c r="I9" s="113">
        <v>807</v>
      </c>
      <c r="J9" s="113">
        <v>-32126</v>
      </c>
      <c r="K9" s="114">
        <v>-39.8092</v>
      </c>
    </row>
    <row r="10" spans="2:11" ht="11.25">
      <c r="B10" s="54"/>
      <c r="C10" s="55"/>
      <c r="D10" s="55"/>
      <c r="E10" s="55"/>
      <c r="F10" s="25"/>
      <c r="G10" s="57"/>
      <c r="H10" s="55"/>
      <c r="I10" s="55"/>
      <c r="J10" s="55"/>
      <c r="K10" s="25"/>
    </row>
    <row r="11" spans="2:11" ht="11.25">
      <c r="B11" s="138" t="s">
        <v>17</v>
      </c>
      <c r="C11" s="116">
        <v>425</v>
      </c>
      <c r="D11" s="117">
        <v>-742</v>
      </c>
      <c r="E11" s="117">
        <v>1167</v>
      </c>
      <c r="F11" s="118">
        <v>-1.5728</v>
      </c>
      <c r="G11" s="53"/>
      <c r="H11" s="116">
        <v>425</v>
      </c>
      <c r="I11" s="117">
        <v>-742</v>
      </c>
      <c r="J11" s="117">
        <v>1167</v>
      </c>
      <c r="K11" s="118" t="s">
        <v>160</v>
      </c>
    </row>
    <row r="12" spans="2:11" ht="11.25" hidden="1">
      <c r="B12" s="138" t="s">
        <v>18</v>
      </c>
      <c r="C12" s="116">
        <v>0</v>
      </c>
      <c r="D12" s="117">
        <v>0</v>
      </c>
      <c r="E12" s="117">
        <v>0</v>
      </c>
      <c r="F12" s="118" t="e">
        <v>#DIV/0!</v>
      </c>
      <c r="G12" s="53"/>
      <c r="H12" s="116">
        <v>0</v>
      </c>
      <c r="I12" s="117">
        <v>0</v>
      </c>
      <c r="J12" s="117">
        <v>0</v>
      </c>
      <c r="K12" s="117">
        <v>0</v>
      </c>
    </row>
    <row r="13" spans="2:11" ht="11.25" hidden="1">
      <c r="B13" s="138" t="s">
        <v>19</v>
      </c>
      <c r="C13" s="116">
        <v>0</v>
      </c>
      <c r="D13" s="117">
        <v>0</v>
      </c>
      <c r="E13" s="117">
        <v>0</v>
      </c>
      <c r="F13" s="118" t="e">
        <v>#DIV/0!</v>
      </c>
      <c r="G13" s="53"/>
      <c r="H13" s="116">
        <v>0</v>
      </c>
      <c r="I13" s="117">
        <v>0</v>
      </c>
      <c r="J13" s="117">
        <v>0</v>
      </c>
      <c r="K13" s="118">
        <v>1</v>
      </c>
    </row>
    <row r="14" spans="2:11" ht="11.25">
      <c r="B14" s="139" t="s">
        <v>16</v>
      </c>
      <c r="C14" s="112">
        <v>425</v>
      </c>
      <c r="D14" s="113">
        <v>-742</v>
      </c>
      <c r="E14" s="113">
        <v>1167</v>
      </c>
      <c r="F14" s="118">
        <v>-1.5728</v>
      </c>
      <c r="G14" s="57"/>
      <c r="H14" s="112">
        <v>425</v>
      </c>
      <c r="I14" s="113">
        <v>-742</v>
      </c>
      <c r="J14" s="113">
        <v>1167</v>
      </c>
      <c r="K14" s="114" t="s">
        <v>160</v>
      </c>
    </row>
    <row r="15" spans="2:11" ht="11.25">
      <c r="B15" s="54"/>
      <c r="C15" s="55"/>
      <c r="D15" s="55"/>
      <c r="E15" s="55"/>
      <c r="F15" s="25"/>
      <c r="G15" s="57"/>
      <c r="H15" s="55"/>
      <c r="I15" s="55"/>
      <c r="J15" s="55"/>
      <c r="K15" s="25"/>
    </row>
    <row r="16" spans="2:11" ht="11.25">
      <c r="B16" s="139" t="s">
        <v>20</v>
      </c>
      <c r="C16" s="112">
        <v>27224</v>
      </c>
      <c r="D16" s="113">
        <v>81313</v>
      </c>
      <c r="E16" s="113">
        <v>-54089</v>
      </c>
      <c r="F16" s="114">
        <v>-0.6652</v>
      </c>
      <c r="G16" s="57"/>
      <c r="H16" s="112">
        <v>27224</v>
      </c>
      <c r="I16" s="113">
        <v>81313</v>
      </c>
      <c r="J16" s="113">
        <v>-54089</v>
      </c>
      <c r="K16" s="114">
        <v>-0.6652</v>
      </c>
    </row>
    <row r="17" spans="2:11" ht="11.25">
      <c r="B17" s="138" t="s">
        <v>21</v>
      </c>
      <c r="C17" s="116">
        <v>-1229</v>
      </c>
      <c r="D17" s="117">
        <v>-17738</v>
      </c>
      <c r="E17" s="140">
        <v>16509</v>
      </c>
      <c r="F17" s="118">
        <v>-0.9307</v>
      </c>
      <c r="G17" s="53"/>
      <c r="H17" s="116">
        <v>-1229</v>
      </c>
      <c r="I17" s="117">
        <v>-17738</v>
      </c>
      <c r="J17" s="117">
        <v>16509</v>
      </c>
      <c r="K17" s="118">
        <v>-0.9307</v>
      </c>
    </row>
    <row r="18" spans="2:11" ht="11.25">
      <c r="B18" s="58"/>
      <c r="C18" s="56"/>
      <c r="D18" s="56"/>
      <c r="E18" s="56"/>
      <c r="F18" s="59"/>
      <c r="G18" s="57"/>
      <c r="H18" s="56"/>
      <c r="I18" s="56"/>
      <c r="J18" s="56"/>
      <c r="K18" s="59"/>
    </row>
    <row r="19" spans="2:11" ht="11.25">
      <c r="B19" s="139" t="s">
        <v>113</v>
      </c>
      <c r="C19" s="112">
        <v>25995</v>
      </c>
      <c r="D19" s="113">
        <v>63575</v>
      </c>
      <c r="E19" s="113">
        <v>-37580</v>
      </c>
      <c r="F19" s="114">
        <v>-0.5911</v>
      </c>
      <c r="G19" s="53"/>
      <c r="H19" s="112">
        <v>25995</v>
      </c>
      <c r="I19" s="113">
        <v>63575</v>
      </c>
      <c r="J19" s="113">
        <v>-37580</v>
      </c>
      <c r="K19" s="114">
        <v>-0.5911</v>
      </c>
    </row>
    <row r="20" spans="2:11" ht="11.25">
      <c r="B20" s="141" t="s">
        <v>114</v>
      </c>
      <c r="C20" s="112">
        <v>24339</v>
      </c>
      <c r="D20" s="113">
        <v>62421</v>
      </c>
      <c r="E20" s="113">
        <v>-38082</v>
      </c>
      <c r="F20" s="114">
        <v>-0.6101</v>
      </c>
      <c r="G20" s="57"/>
      <c r="H20" s="112">
        <v>24339</v>
      </c>
      <c r="I20" s="113">
        <v>62421</v>
      </c>
      <c r="J20" s="113">
        <v>-38082</v>
      </c>
      <c r="K20" s="114">
        <v>-0.6101</v>
      </c>
    </row>
    <row r="21" spans="2:11" ht="11.25">
      <c r="B21" s="142" t="s">
        <v>115</v>
      </c>
      <c r="C21" s="116">
        <v>1656</v>
      </c>
      <c r="D21" s="117">
        <v>1154</v>
      </c>
      <c r="E21" s="117">
        <v>502</v>
      </c>
      <c r="F21" s="118">
        <v>0.435</v>
      </c>
      <c r="G21" s="53"/>
      <c r="H21" s="116">
        <v>1656</v>
      </c>
      <c r="I21" s="117">
        <v>1154</v>
      </c>
      <c r="J21" s="117">
        <v>502</v>
      </c>
      <c r="K21" s="118">
        <v>0.435</v>
      </c>
    </row>
    <row r="22" spans="3:8" ht="11.25">
      <c r="C22" s="60"/>
      <c r="G22" s="61"/>
      <c r="H22" s="60"/>
    </row>
  </sheetData>
  <sheetProtection/>
  <mergeCells count="2">
    <mergeCell ref="C2:F2"/>
    <mergeCell ref="H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>
    <oddHeader>&amp;C&amp;"Arial"&amp;8&amp;K000000INTERNAL&amp;1#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2:G19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5.421875" style="1" customWidth="1"/>
    <col min="2" max="2" width="38.57421875" style="1" bestFit="1" customWidth="1"/>
    <col min="3" max="4" width="12.7109375" style="1" customWidth="1"/>
    <col min="5" max="5" width="14.140625" style="1" customWidth="1"/>
    <col min="6" max="6" width="12.7109375" style="1" customWidth="1"/>
    <col min="7" max="16384" width="11.421875" style="1" customWidth="1"/>
  </cols>
  <sheetData>
    <row r="1" ht="10.5" customHeight="1"/>
    <row r="2" spans="3:7" s="28" customFormat="1" ht="12" thickBot="1">
      <c r="C2" s="159"/>
      <c r="D2" s="159"/>
      <c r="E2" s="160"/>
      <c r="F2" s="160"/>
      <c r="G2" s="29"/>
    </row>
    <row r="3" spans="2:7" s="30" customFormat="1" ht="30" customHeight="1" thickBot="1">
      <c r="B3" s="147" t="s">
        <v>94</v>
      </c>
      <c r="C3" s="108" t="str">
        <f>+Market!C4</f>
        <v>Mar-21</v>
      </c>
      <c r="D3" s="108" t="s">
        <v>150</v>
      </c>
      <c r="E3" s="108" t="s">
        <v>88</v>
      </c>
      <c r="F3" s="135" t="s">
        <v>89</v>
      </c>
      <c r="G3" s="31"/>
    </row>
    <row r="4" spans="2:7" s="30" customFormat="1" ht="11.25">
      <c r="B4" s="106"/>
      <c r="C4" s="23"/>
      <c r="D4" s="22"/>
      <c r="E4" s="22"/>
      <c r="F4" s="24"/>
      <c r="G4" s="31"/>
    </row>
    <row r="5" spans="2:7" s="32" customFormat="1" ht="11.25">
      <c r="B5" s="138" t="s">
        <v>35</v>
      </c>
      <c r="C5" s="116">
        <v>664142</v>
      </c>
      <c r="D5" s="117">
        <v>465808</v>
      </c>
      <c r="E5" s="117">
        <v>198334</v>
      </c>
      <c r="F5" s="118">
        <v>0.4258</v>
      </c>
      <c r="G5" s="29"/>
    </row>
    <row r="6" spans="2:7" s="32" customFormat="1" ht="11.25">
      <c r="B6" s="138" t="s">
        <v>95</v>
      </c>
      <c r="C6" s="116">
        <v>2564741</v>
      </c>
      <c r="D6" s="117">
        <v>2625153</v>
      </c>
      <c r="E6" s="117">
        <v>-60412</v>
      </c>
      <c r="F6" s="118">
        <v>-0.023</v>
      </c>
      <c r="G6" s="29"/>
    </row>
    <row r="7" spans="2:7" s="32" customFormat="1" ht="12" thickBot="1">
      <c r="B7" s="148"/>
      <c r="C7" s="149"/>
      <c r="D7" s="149"/>
      <c r="E7" s="150"/>
      <c r="F7" s="151"/>
      <c r="G7" s="29"/>
    </row>
    <row r="8" spans="2:7" s="33" customFormat="1" ht="12" thickBot="1">
      <c r="B8" s="152" t="s">
        <v>96</v>
      </c>
      <c r="C8" s="153">
        <v>3228883</v>
      </c>
      <c r="D8" s="124">
        <v>3090961</v>
      </c>
      <c r="E8" s="124">
        <v>137922</v>
      </c>
      <c r="F8" s="125">
        <v>0.0446</v>
      </c>
      <c r="G8" s="31"/>
    </row>
    <row r="9" spans="3:4" s="28" customFormat="1" ht="11.25">
      <c r="C9" s="34"/>
      <c r="D9" s="34"/>
    </row>
    <row r="10" spans="3:6" s="28" customFormat="1" ht="12" thickBot="1">
      <c r="C10" s="159"/>
      <c r="D10" s="159"/>
      <c r="E10" s="160"/>
      <c r="F10" s="160"/>
    </row>
    <row r="11" spans="2:6" s="28" customFormat="1" ht="28.5" customHeight="1" thickBot="1">
      <c r="B11" s="147" t="s">
        <v>97</v>
      </c>
      <c r="C11" s="108" t="str">
        <f>+Market!C4</f>
        <v>Mar-21</v>
      </c>
      <c r="D11" s="108" t="s">
        <v>150</v>
      </c>
      <c r="E11" s="108" t="s">
        <v>88</v>
      </c>
      <c r="F11" s="135" t="s">
        <v>89</v>
      </c>
    </row>
    <row r="12" spans="2:6" s="30" customFormat="1" ht="11.25">
      <c r="B12" s="35"/>
      <c r="C12" s="36"/>
      <c r="D12" s="37"/>
      <c r="E12" s="37"/>
      <c r="F12" s="38"/>
    </row>
    <row r="13" spans="2:7" s="32" customFormat="1" ht="11.25">
      <c r="B13" s="138" t="s">
        <v>37</v>
      </c>
      <c r="C13" s="116">
        <v>446794</v>
      </c>
      <c r="D13" s="117">
        <v>347895</v>
      </c>
      <c r="E13" s="117">
        <v>98899</v>
      </c>
      <c r="F13" s="118">
        <v>0.2843</v>
      </c>
      <c r="G13" s="29"/>
    </row>
    <row r="14" spans="2:7" s="32" customFormat="1" ht="11.25">
      <c r="B14" s="138" t="s">
        <v>98</v>
      </c>
      <c r="C14" s="116">
        <v>1017190</v>
      </c>
      <c r="D14" s="117">
        <v>1003735</v>
      </c>
      <c r="E14" s="117">
        <v>13455</v>
      </c>
      <c r="F14" s="118">
        <v>0.0134</v>
      </c>
      <c r="G14" s="29"/>
    </row>
    <row r="15" spans="2:7" s="32" customFormat="1" ht="11.25">
      <c r="B15" s="138" t="s">
        <v>99</v>
      </c>
      <c r="C15" s="116">
        <v>1764899</v>
      </c>
      <c r="D15" s="117">
        <v>1739331</v>
      </c>
      <c r="E15" s="117">
        <v>25568</v>
      </c>
      <c r="F15" s="118">
        <v>0.0147</v>
      </c>
      <c r="G15" s="29"/>
    </row>
    <row r="16" spans="2:7" s="32" customFormat="1" ht="11.25">
      <c r="B16" s="154" t="s">
        <v>101</v>
      </c>
      <c r="C16" s="155">
        <v>1753130</v>
      </c>
      <c r="D16" s="117">
        <v>1729218</v>
      </c>
      <c r="E16" s="156">
        <v>23912</v>
      </c>
      <c r="F16" s="157">
        <v>0.0138</v>
      </c>
      <c r="G16" s="29"/>
    </row>
    <row r="17" spans="2:7" s="32" customFormat="1" ht="11.25">
      <c r="B17" s="158" t="s">
        <v>102</v>
      </c>
      <c r="C17" s="116">
        <v>11769</v>
      </c>
      <c r="D17" s="117">
        <v>10113</v>
      </c>
      <c r="E17" s="117">
        <v>1656</v>
      </c>
      <c r="F17" s="118">
        <v>0.1637</v>
      </c>
      <c r="G17" s="29"/>
    </row>
    <row r="18" spans="2:7" s="32" customFormat="1" ht="12" thickBot="1">
      <c r="B18" s="148"/>
      <c r="C18" s="149"/>
      <c r="D18" s="149"/>
      <c r="E18" s="150"/>
      <c r="F18" s="151"/>
      <c r="G18" s="29"/>
    </row>
    <row r="19" spans="2:7" s="33" customFormat="1" ht="12" thickBot="1">
      <c r="B19" s="152" t="s">
        <v>100</v>
      </c>
      <c r="C19" s="153">
        <v>3228883</v>
      </c>
      <c r="D19" s="124">
        <v>3090961</v>
      </c>
      <c r="E19" s="124">
        <v>137922</v>
      </c>
      <c r="F19" s="125">
        <v>0.0446</v>
      </c>
      <c r="G19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&amp;C&amp;"Arial"&amp;8&amp;K000000INTERNAL&amp;1#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K24"/>
  <sheetViews>
    <sheetView showGridLines="0" zoomScalePageLayoutView="0" workbookViewId="0" topLeftCell="A1">
      <selection activeCell="B2" sqref="B2:C2"/>
    </sheetView>
  </sheetViews>
  <sheetFormatPr defaultColWidth="9.140625" defaultRowHeight="15"/>
  <cols>
    <col min="1" max="1" width="9.140625" style="3" customWidth="1"/>
    <col min="2" max="2" width="12.28125" style="3" customWidth="1"/>
    <col min="3" max="3" width="23.28125" style="3" customWidth="1"/>
    <col min="4" max="4" width="11.8515625" style="3" customWidth="1"/>
    <col min="5" max="8" width="11.421875" style="3" customWidth="1"/>
    <col min="9" max="9" width="1.1484375" style="3" customWidth="1"/>
    <col min="10" max="10" width="10.7109375" style="3" customWidth="1"/>
    <col min="11" max="11" width="10.8515625" style="3" customWidth="1"/>
    <col min="12" max="16384" width="9.140625" style="3" customWidth="1"/>
  </cols>
  <sheetData>
    <row r="1" spans="4:10" ht="12" thickBot="1">
      <c r="D1" s="4"/>
      <c r="E1" s="193"/>
      <c r="F1" s="193"/>
      <c r="G1" s="193"/>
      <c r="H1" s="193"/>
      <c r="I1" s="4"/>
      <c r="J1" s="193"/>
    </row>
    <row r="2" spans="2:10" s="7" customFormat="1" ht="15" customHeight="1" thickBot="1">
      <c r="B2" s="256" t="s">
        <v>62</v>
      </c>
      <c r="C2" s="256"/>
      <c r="D2" s="109" t="s">
        <v>86</v>
      </c>
      <c r="E2" s="108" t="str">
        <f>+Market!C4</f>
        <v>Mar-21</v>
      </c>
      <c r="F2" s="161" t="s">
        <v>150</v>
      </c>
      <c r="G2" s="161" t="str">
        <f>+Market!D4</f>
        <v>Mar-20</v>
      </c>
      <c r="H2" s="161" t="s">
        <v>36</v>
      </c>
      <c r="I2" s="6"/>
      <c r="J2" s="162" t="s">
        <v>0</v>
      </c>
    </row>
    <row r="3" spans="2:10" ht="10.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15" customHeight="1">
      <c r="B4" s="163" t="s">
        <v>27</v>
      </c>
      <c r="C4" s="164" t="s">
        <v>78</v>
      </c>
      <c r="D4" s="165" t="s">
        <v>28</v>
      </c>
      <c r="E4" s="166">
        <v>1.49</v>
      </c>
      <c r="F4" s="167">
        <v>1.34</v>
      </c>
      <c r="G4" s="168" t="s">
        <v>142</v>
      </c>
      <c r="H4" s="167">
        <v>0.1499999999999999</v>
      </c>
      <c r="I4" s="10"/>
      <c r="J4" s="157">
        <v>0.1119</v>
      </c>
    </row>
    <row r="5" spans="2:10" ht="15" customHeight="1">
      <c r="B5" s="4"/>
      <c r="C5" s="11" t="s">
        <v>79</v>
      </c>
      <c r="D5" s="9" t="s">
        <v>28</v>
      </c>
      <c r="E5" s="169">
        <v>1.45</v>
      </c>
      <c r="F5" s="170">
        <v>1.3</v>
      </c>
      <c r="G5" s="171" t="s">
        <v>142</v>
      </c>
      <c r="H5" s="170">
        <v>0.1499999999999999</v>
      </c>
      <c r="I5" s="10"/>
      <c r="J5" s="12">
        <v>0.1154</v>
      </c>
    </row>
    <row r="6" spans="2:11" ht="15" customHeight="1">
      <c r="B6" s="172"/>
      <c r="C6" s="173" t="s">
        <v>29</v>
      </c>
      <c r="D6" s="174" t="s">
        <v>26</v>
      </c>
      <c r="E6" s="175">
        <v>217348</v>
      </c>
      <c r="F6" s="176">
        <v>117913</v>
      </c>
      <c r="G6" s="177" t="s">
        <v>142</v>
      </c>
      <c r="H6" s="178">
        <v>99435</v>
      </c>
      <c r="I6" s="13"/>
      <c r="J6" s="12">
        <v>0.8433</v>
      </c>
      <c r="K6" s="14"/>
    </row>
    <row r="7" spans="2:10" ht="15" customHeight="1">
      <c r="B7" s="163" t="s">
        <v>30</v>
      </c>
      <c r="C7" s="164" t="s">
        <v>80</v>
      </c>
      <c r="D7" s="165" t="s">
        <v>28</v>
      </c>
      <c r="E7" s="166">
        <v>0.83</v>
      </c>
      <c r="F7" s="179">
        <v>0.78</v>
      </c>
      <c r="G7" s="168" t="s">
        <v>142</v>
      </c>
      <c r="H7" s="180">
        <v>0.04999999999999993</v>
      </c>
      <c r="I7" s="10"/>
      <c r="J7" s="157">
        <v>0.0641</v>
      </c>
    </row>
    <row r="8" spans="2:10" ht="15" customHeight="1">
      <c r="B8" s="4"/>
      <c r="C8" s="11" t="s">
        <v>81</v>
      </c>
      <c r="D8" s="9" t="s">
        <v>31</v>
      </c>
      <c r="E8" s="181">
        <v>0.3052</v>
      </c>
      <c r="F8" s="15">
        <v>0.2574</v>
      </c>
      <c r="G8" s="171" t="s">
        <v>142</v>
      </c>
      <c r="H8" s="16">
        <v>0.04780000000000001</v>
      </c>
      <c r="I8" s="16"/>
      <c r="J8" s="12">
        <v>0.1857</v>
      </c>
    </row>
    <row r="9" spans="2:10" ht="15" customHeight="1">
      <c r="B9" s="4"/>
      <c r="C9" s="11" t="s">
        <v>82</v>
      </c>
      <c r="D9" s="9" t="s">
        <v>31</v>
      </c>
      <c r="E9" s="181">
        <v>0.6948</v>
      </c>
      <c r="F9" s="15">
        <v>0.7426</v>
      </c>
      <c r="G9" s="171" t="s">
        <v>142</v>
      </c>
      <c r="H9" s="16">
        <v>-0.047800000000000065</v>
      </c>
      <c r="I9" s="16"/>
      <c r="J9" s="12">
        <v>-0.0644</v>
      </c>
    </row>
    <row r="10" spans="2:10" ht="15" customHeight="1">
      <c r="B10" s="172"/>
      <c r="C10" s="173" t="s">
        <v>83</v>
      </c>
      <c r="D10" s="174" t="s">
        <v>28</v>
      </c>
      <c r="E10" s="182">
        <v>2.39</v>
      </c>
      <c r="F10" s="195" t="s">
        <v>142</v>
      </c>
      <c r="G10" s="183">
        <v>107.74</v>
      </c>
      <c r="H10" s="184">
        <v>-105.35</v>
      </c>
      <c r="I10" s="17"/>
      <c r="J10" s="185">
        <v>-0.9778</v>
      </c>
    </row>
    <row r="11" spans="2:10" ht="15" customHeight="1">
      <c r="B11" s="163" t="s">
        <v>32</v>
      </c>
      <c r="C11" s="164" t="s">
        <v>33</v>
      </c>
      <c r="D11" s="165" t="s">
        <v>31</v>
      </c>
      <c r="E11" s="186">
        <v>0.15044628064943671</v>
      </c>
      <c r="F11" s="187" t="s">
        <v>142</v>
      </c>
      <c r="G11" s="187">
        <v>0.21764858732544154</v>
      </c>
      <c r="H11" s="157">
        <v>-0.06720230667600482</v>
      </c>
      <c r="I11" s="18"/>
      <c r="J11" s="157">
        <v>-0.3088</v>
      </c>
    </row>
    <row r="12" spans="2:10" ht="15" customHeight="1">
      <c r="B12" s="4"/>
      <c r="C12" s="11" t="s">
        <v>84</v>
      </c>
      <c r="D12" s="9" t="s">
        <v>31</v>
      </c>
      <c r="E12" s="188">
        <v>-0.10541814525426249</v>
      </c>
      <c r="F12" s="171" t="s">
        <v>142</v>
      </c>
      <c r="G12" s="189">
        <v>0.04846190050868758</v>
      </c>
      <c r="H12" s="18">
        <v>-0.15388004576295006</v>
      </c>
      <c r="I12" s="18"/>
      <c r="J12" s="12" t="s">
        <v>160</v>
      </c>
    </row>
    <row r="13" spans="2:10" ht="15" customHeight="1">
      <c r="B13" s="172"/>
      <c r="C13" s="173" t="s">
        <v>85</v>
      </c>
      <c r="D13" s="174" t="s">
        <v>31</v>
      </c>
      <c r="E13" s="190">
        <v>-0.05404160173060321</v>
      </c>
      <c r="F13" s="191" t="s">
        <v>142</v>
      </c>
      <c r="G13" s="191">
        <v>0.02760302285486842</v>
      </c>
      <c r="H13" s="192">
        <v>-0.08164462458547163</v>
      </c>
      <c r="I13" s="18"/>
      <c r="J13" s="185" t="s">
        <v>160</v>
      </c>
    </row>
    <row r="14" spans="9:10" ht="7.5" customHeight="1">
      <c r="I14" s="4"/>
      <c r="J14" s="8"/>
    </row>
    <row r="15" ht="12.75">
      <c r="B15" s="19" t="s">
        <v>69</v>
      </c>
    </row>
    <row r="16" ht="12.75">
      <c r="B16" s="19" t="s">
        <v>70</v>
      </c>
    </row>
    <row r="17" ht="12.75">
      <c r="B17" s="19" t="s">
        <v>71</v>
      </c>
    </row>
    <row r="18" ht="12.75">
      <c r="B18" s="19" t="s">
        <v>72</v>
      </c>
    </row>
    <row r="19" ht="12.75">
      <c r="B19" s="19" t="s">
        <v>73</v>
      </c>
    </row>
    <row r="20" ht="12.75">
      <c r="B20" s="19" t="s">
        <v>74</v>
      </c>
    </row>
    <row r="21" ht="12.75">
      <c r="B21" s="19" t="s">
        <v>75</v>
      </c>
    </row>
    <row r="22" ht="13.5">
      <c r="B22" s="20" t="s">
        <v>76</v>
      </c>
    </row>
    <row r="23" spans="2:10" ht="13.5" thickBot="1">
      <c r="B23" s="194" t="s">
        <v>77</v>
      </c>
      <c r="C23" s="193"/>
      <c r="D23" s="193"/>
      <c r="E23" s="193"/>
      <c r="F23" s="193"/>
      <c r="G23" s="193"/>
      <c r="H23" s="193"/>
      <c r="I23" s="193"/>
      <c r="J23" s="193"/>
    </row>
    <row r="24" ht="12">
      <c r="B24" s="21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&amp;C&amp;"Arial"&amp;8&amp;K000000INTERNAL&amp;1#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2:H9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4.7109375" style="1" customWidth="1"/>
    <col min="2" max="2" width="43.140625" style="1" customWidth="1"/>
    <col min="3" max="3" width="13.140625" style="1" customWidth="1"/>
    <col min="4" max="4" width="12.8515625" style="1" customWidth="1"/>
    <col min="5" max="5" width="13.421875" style="1" customWidth="1"/>
    <col min="6" max="6" width="12.421875" style="1" customWidth="1"/>
    <col min="7" max="16384" width="11.421875" style="1" customWidth="1"/>
  </cols>
  <sheetData>
    <row r="2" spans="3:6" ht="13.5" thickBot="1">
      <c r="C2" s="197"/>
      <c r="D2" s="197"/>
      <c r="E2" s="198"/>
      <c r="F2" s="198"/>
    </row>
    <row r="3" spans="2:8" s="26" customFormat="1" ht="23.25" thickBot="1">
      <c r="B3" s="147" t="s">
        <v>87</v>
      </c>
      <c r="C3" s="108" t="str">
        <f>+Market!C4</f>
        <v>Mar-21</v>
      </c>
      <c r="D3" s="108" t="str">
        <f>+Market!D4</f>
        <v>Mar-20</v>
      </c>
      <c r="E3" s="108" t="s">
        <v>88</v>
      </c>
      <c r="F3" s="135" t="s">
        <v>89</v>
      </c>
      <c r="H3" s="27"/>
    </row>
    <row r="4" spans="2:6" s="26" customFormat="1" ht="12.75">
      <c r="B4" s="106"/>
      <c r="C4" s="23"/>
      <c r="D4" s="22"/>
      <c r="E4" s="22"/>
      <c r="F4" s="24"/>
    </row>
    <row r="5" spans="2:6" s="26" customFormat="1" ht="12.75">
      <c r="B5" s="138" t="s">
        <v>90</v>
      </c>
      <c r="C5" s="116">
        <v>171221</v>
      </c>
      <c r="D5" s="117">
        <v>86340</v>
      </c>
      <c r="E5" s="117">
        <v>84881</v>
      </c>
      <c r="F5" s="118">
        <v>0.9831</v>
      </c>
    </row>
    <row r="6" spans="2:6" s="26" customFormat="1" ht="12.75">
      <c r="B6" s="138" t="s">
        <v>91</v>
      </c>
      <c r="C6" s="116">
        <v>-156745</v>
      </c>
      <c r="D6" s="117">
        <v>-61396</v>
      </c>
      <c r="E6" s="117">
        <v>-95349</v>
      </c>
      <c r="F6" s="118">
        <v>1.553</v>
      </c>
    </row>
    <row r="7" spans="2:6" s="26" customFormat="1" ht="12.75">
      <c r="B7" s="138" t="s">
        <v>92</v>
      </c>
      <c r="C7" s="116">
        <v>-11645</v>
      </c>
      <c r="D7" s="117">
        <v>-31676</v>
      </c>
      <c r="E7" s="117">
        <v>20031</v>
      </c>
      <c r="F7" s="118">
        <v>-0.6324</v>
      </c>
    </row>
    <row r="8" spans="2:6" s="26" customFormat="1" ht="13.5" thickBot="1">
      <c r="B8" s="148"/>
      <c r="C8" s="149"/>
      <c r="D8" s="149"/>
      <c r="E8" s="150"/>
      <c r="F8" s="151"/>
    </row>
    <row r="9" spans="2:6" s="26" customFormat="1" ht="13.5" thickBot="1">
      <c r="B9" s="196" t="s">
        <v>93</v>
      </c>
      <c r="C9" s="153">
        <v>2831</v>
      </c>
      <c r="D9" s="124">
        <v>-6732</v>
      </c>
      <c r="E9" s="124">
        <v>9563</v>
      </c>
      <c r="F9" s="125">
        <v>-1.4205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&amp;C&amp;"Arial"&amp;8&amp;K000000INTERNAL&amp;1#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3:H12"/>
  <sheetViews>
    <sheetView showGridLines="0" zoomScalePageLayoutView="0" workbookViewId="0" topLeftCell="A1">
      <selection activeCell="B4" sqref="B4"/>
    </sheetView>
  </sheetViews>
  <sheetFormatPr defaultColWidth="11.421875" defaultRowHeight="15"/>
  <cols>
    <col min="1" max="1" width="5.421875" style="1" customWidth="1"/>
    <col min="2" max="2" width="32.00390625" style="1" customWidth="1"/>
    <col min="3" max="4" width="12.8515625" style="1" customWidth="1"/>
    <col min="5" max="5" width="1.421875" style="1" customWidth="1"/>
    <col min="6" max="16384" width="11.421875" style="1" customWidth="1"/>
  </cols>
  <sheetData>
    <row r="3" spans="2:7" s="3" customFormat="1" ht="27" customHeight="1" thickBot="1">
      <c r="B3" s="39"/>
      <c r="C3" s="257" t="s">
        <v>103</v>
      </c>
      <c r="D3" s="258"/>
      <c r="E3" s="258"/>
      <c r="F3" s="258"/>
      <c r="G3" s="258"/>
    </row>
    <row r="4" spans="2:8" s="3" customFormat="1" ht="24.75" customHeight="1" thickBot="1">
      <c r="B4" s="40"/>
      <c r="C4" s="259" t="s">
        <v>104</v>
      </c>
      <c r="D4" s="259"/>
      <c r="E4" s="41"/>
      <c r="F4" s="259" t="s">
        <v>105</v>
      </c>
      <c r="G4" s="259"/>
      <c r="H4" s="42"/>
    </row>
    <row r="5" spans="2:7" s="3" customFormat="1" ht="15" customHeight="1" thickBot="1">
      <c r="B5" s="199" t="s">
        <v>106</v>
      </c>
      <c r="C5" s="199" t="str">
        <f>+Market!C4</f>
        <v>Mar-21</v>
      </c>
      <c r="D5" s="199" t="str">
        <f>+Market!D4</f>
        <v>Mar-20</v>
      </c>
      <c r="E5" s="41"/>
      <c r="F5" s="200" t="str">
        <f>+Market!C4</f>
        <v>Mar-21</v>
      </c>
      <c r="G5" s="200" t="str">
        <f>+Market!D4</f>
        <v>Mar-20</v>
      </c>
    </row>
    <row r="6" spans="2:7" s="3" customFormat="1" ht="11.25">
      <c r="B6" s="201"/>
      <c r="C6" s="202"/>
      <c r="D6" s="201"/>
      <c r="E6" s="41"/>
      <c r="F6" s="105"/>
      <c r="G6" s="105"/>
    </row>
    <row r="7" spans="2:7" s="3" customFormat="1" ht="11.25">
      <c r="B7" s="138" t="s">
        <v>63</v>
      </c>
      <c r="C7" s="116">
        <v>38841</v>
      </c>
      <c r="D7" s="203">
        <v>47730</v>
      </c>
      <c r="E7" s="43"/>
      <c r="F7" s="116">
        <v>15134</v>
      </c>
      <c r="G7" s="203">
        <v>23028</v>
      </c>
    </row>
    <row r="8" spans="2:7" s="3" customFormat="1" ht="11.25">
      <c r="B8" s="11" t="s">
        <v>34</v>
      </c>
      <c r="C8" s="204">
        <v>59</v>
      </c>
      <c r="D8" s="205">
        <v>116</v>
      </c>
      <c r="E8" s="43"/>
      <c r="F8" s="204">
        <v>1835</v>
      </c>
      <c r="G8" s="205">
        <v>1830</v>
      </c>
    </row>
    <row r="9" spans="2:7" s="3" customFormat="1" ht="11.25" customHeight="1" hidden="1">
      <c r="B9" s="138"/>
      <c r="C9" s="116">
        <v>0</v>
      </c>
      <c r="D9" s="203">
        <v>0</v>
      </c>
      <c r="E9" s="43"/>
      <c r="F9" s="116">
        <v>0</v>
      </c>
      <c r="G9" s="203">
        <v>0</v>
      </c>
    </row>
    <row r="10" spans="2:7" s="3" customFormat="1" ht="12" thickBot="1">
      <c r="B10" s="206"/>
      <c r="C10" s="207"/>
      <c r="D10" s="208"/>
      <c r="E10" s="43"/>
      <c r="F10" s="207"/>
      <c r="G10" s="208"/>
    </row>
    <row r="11" spans="2:7" s="3" customFormat="1" ht="12" thickBot="1">
      <c r="B11" s="152" t="s">
        <v>107</v>
      </c>
      <c r="C11" s="153">
        <v>38900</v>
      </c>
      <c r="D11" s="209">
        <v>47846</v>
      </c>
      <c r="E11" s="44"/>
      <c r="F11" s="153">
        <v>16969</v>
      </c>
      <c r="G11" s="209">
        <v>24858</v>
      </c>
    </row>
    <row r="12" s="3" customFormat="1" ht="17.25" customHeight="1">
      <c r="B12" s="45"/>
    </row>
  </sheetData>
  <sheetProtection/>
  <mergeCells count="3">
    <mergeCell ref="C3:G3"/>
    <mergeCell ref="C4:D4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cl098424148</dc:creator>
  <cp:keywords/>
  <dc:description/>
  <cp:lastModifiedBy>Gonzalez Schwartzmann, Catalina Beatriz</cp:lastModifiedBy>
  <cp:lastPrinted>2021-02-03T18:34:56Z</cp:lastPrinted>
  <dcterms:created xsi:type="dcterms:W3CDTF">2013-10-29T13:54:01Z</dcterms:created>
  <dcterms:modified xsi:type="dcterms:W3CDTF">2021-05-04T19:47:22Z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0x0101003152676FA0BB3C48A8374287C6C0D912</vt:lpwstr>
  </property>
  <property fmtid="{D5CDD505-2E9C-101B-9397-08002B2CF9AE}" pid="3" name="MSIP_Label_00183ae1-726f-4969-b787-1995b26b5e2f_Enabled">
    <vt:lpwstr>True</vt:lpwstr>
  </property>
  <property fmtid="{D5CDD505-2E9C-101B-9397-08002B2CF9AE}" pid="4" name="MSIP_Label_00183ae1-726f-4969-b787-1995b26b5e2f_SiteId">
    <vt:lpwstr>d539d4bf-5610-471a-afc2-1c76685cfefa</vt:lpwstr>
  </property>
  <property fmtid="{D5CDD505-2E9C-101B-9397-08002B2CF9AE}" pid="5" name="MSIP_Label_00183ae1-726f-4969-b787-1995b26b5e2f_Owner">
    <vt:lpwstr>catalina.gonzalez@enel.com</vt:lpwstr>
  </property>
  <property fmtid="{D5CDD505-2E9C-101B-9397-08002B2CF9AE}" pid="6" name="MSIP_Label_00183ae1-726f-4969-b787-1995b26b5e2f_SetDate">
    <vt:lpwstr>2021-02-03T18:33:09.8857640Z</vt:lpwstr>
  </property>
  <property fmtid="{D5CDD505-2E9C-101B-9397-08002B2CF9AE}" pid="7" name="MSIP_Label_00183ae1-726f-4969-b787-1995b26b5e2f_Name">
    <vt:lpwstr>Internal</vt:lpwstr>
  </property>
  <property fmtid="{D5CDD505-2E9C-101B-9397-08002B2CF9AE}" pid="8" name="MSIP_Label_00183ae1-726f-4969-b787-1995b26b5e2f_Application">
    <vt:lpwstr>Microsoft Azure Information Protection</vt:lpwstr>
  </property>
  <property fmtid="{D5CDD505-2E9C-101B-9397-08002B2CF9AE}" pid="9" name="MSIP_Label_00183ae1-726f-4969-b787-1995b26b5e2f_ActionId">
    <vt:lpwstr>d38fba8f-bba7-4b28-a95c-3862adc62c7c</vt:lpwstr>
  </property>
  <property fmtid="{D5CDD505-2E9C-101B-9397-08002B2CF9AE}" pid="10" name="MSIP_Label_00183ae1-726f-4969-b787-1995b26b5e2f_Extended_MSFT_Method">
    <vt:lpwstr>Automatic</vt:lpwstr>
  </property>
  <property fmtid="{D5CDD505-2E9C-101B-9397-08002B2CF9AE}" pid="11" name="MSIP_Label_797ad33d-ed35-43c0-b526-22bc83c17deb_Enabled">
    <vt:lpwstr>True</vt:lpwstr>
  </property>
  <property fmtid="{D5CDD505-2E9C-101B-9397-08002B2CF9AE}" pid="12" name="MSIP_Label_797ad33d-ed35-43c0-b526-22bc83c17deb_SiteId">
    <vt:lpwstr>d539d4bf-5610-471a-afc2-1c76685cfefa</vt:lpwstr>
  </property>
  <property fmtid="{D5CDD505-2E9C-101B-9397-08002B2CF9AE}" pid="13" name="MSIP_Label_797ad33d-ed35-43c0-b526-22bc83c17deb_Owner">
    <vt:lpwstr>catalina.gonzalez@enel.com</vt:lpwstr>
  </property>
  <property fmtid="{D5CDD505-2E9C-101B-9397-08002B2CF9AE}" pid="14" name="MSIP_Label_797ad33d-ed35-43c0-b526-22bc83c17deb_SetDate">
    <vt:lpwstr>2021-02-03T18:33:09.8857640Z</vt:lpwstr>
  </property>
  <property fmtid="{D5CDD505-2E9C-101B-9397-08002B2CF9AE}" pid="15" name="MSIP_Label_797ad33d-ed35-43c0-b526-22bc83c17deb_Name">
    <vt:lpwstr>Not Encrypted</vt:lpwstr>
  </property>
  <property fmtid="{D5CDD505-2E9C-101B-9397-08002B2CF9AE}" pid="16" name="MSIP_Label_797ad33d-ed35-43c0-b526-22bc83c17deb_Application">
    <vt:lpwstr>Microsoft Azure Information Protection</vt:lpwstr>
  </property>
  <property fmtid="{D5CDD505-2E9C-101B-9397-08002B2CF9AE}" pid="17" name="MSIP_Label_797ad33d-ed35-43c0-b526-22bc83c17deb_ActionId">
    <vt:lpwstr>d38fba8f-bba7-4b28-a95c-3862adc62c7c</vt:lpwstr>
  </property>
  <property fmtid="{D5CDD505-2E9C-101B-9397-08002B2CF9AE}" pid="18" name="MSIP_Label_797ad33d-ed35-43c0-b526-22bc83c17deb_Parent">
    <vt:lpwstr>00183ae1-726f-4969-b787-1995b26b5e2f</vt:lpwstr>
  </property>
  <property fmtid="{D5CDD505-2E9C-101B-9397-08002B2CF9AE}" pid="19" name="MSIP_Label_797ad33d-ed35-43c0-b526-22bc83c17deb_Extended_MSFT_Method">
    <vt:lpwstr>Automatic</vt:lpwstr>
  </property>
  <property fmtid="{D5CDD505-2E9C-101B-9397-08002B2CF9AE}" pid="20" name="Sensitivity">
    <vt:lpwstr>Internal Not Encrypted</vt:lpwstr>
  </property>
</Properties>
</file>