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 G S\Analisis Razonado - Press Release\3Q2021\Enel Gx Chile\"/>
    </mc:Choice>
  </mc:AlternateContent>
  <bookViews>
    <workbookView xWindow="0" yWindow="0" windowWidth="28800" windowHeight="12300" tabRatio="901"/>
  </bookViews>
  <sheets>
    <sheet name="Market" sheetId="14" r:id="rId1"/>
    <sheet name="Income Statement" sheetId="16" r:id="rId2"/>
    <sheet name="Operating Income" sheetId="17" r:id="rId3"/>
    <sheet name="Energy Sales" sheetId="18" r:id="rId4"/>
    <sheet name="Non Operating Income" sheetId="15" r:id="rId5"/>
    <sheet name="Balance Sheet" sheetId="8" r:id="rId6"/>
    <sheet name="Ratios" sheetId="7" r:id="rId7"/>
    <sheet name="Cash Flow" sheetId="6" r:id="rId8"/>
    <sheet name="Fixed Assets" sheetId="5" r:id="rId9"/>
    <sheet name="Int. Rate" sheetId="9" r:id="rId10"/>
    <sheet name="Physical Data GX" sheetId="13" r:id="rId11"/>
    <sheet name="GX by Tech" sheetId="20" r:id="rId12"/>
  </sheets>
  <definedNames>
    <definedName name="_xlnm.Print_Area" localSheetId="0">Market!$A$1:$N$18</definedName>
  </definedNames>
  <calcPr calcId="162913"/>
</workbook>
</file>

<file path=xl/calcChain.xml><?xml version="1.0" encoding="utf-8"?>
<calcChain xmlns="http://schemas.openxmlformats.org/spreadsheetml/2006/main">
  <c r="L4" i="14" l="1"/>
  <c r="K4" i="14"/>
  <c r="E38" i="13"/>
  <c r="D38" i="13"/>
  <c r="E37" i="13"/>
  <c r="D37" i="13"/>
  <c r="D36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E29" i="13"/>
  <c r="D29" i="13"/>
  <c r="E28" i="13"/>
  <c r="D28" i="13"/>
  <c r="E27" i="13"/>
  <c r="D27" i="13"/>
  <c r="E26" i="13"/>
  <c r="D26" i="13"/>
  <c r="E25" i="13"/>
  <c r="D25" i="13"/>
  <c r="E24" i="13"/>
  <c r="D24" i="13"/>
  <c r="E18" i="13"/>
  <c r="D18" i="13"/>
  <c r="E17" i="13"/>
  <c r="D17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E7" i="13"/>
  <c r="D7" i="13"/>
  <c r="E6" i="13"/>
  <c r="D6" i="13"/>
  <c r="E5" i="13"/>
  <c r="D5" i="13"/>
  <c r="E4" i="13"/>
  <c r="D4" i="13"/>
  <c r="D4" i="20"/>
  <c r="E4" i="20"/>
  <c r="D5" i="20"/>
  <c r="E5" i="20"/>
  <c r="D6" i="20"/>
  <c r="E6" i="20"/>
  <c r="D7" i="20"/>
  <c r="E7" i="20"/>
  <c r="D8" i="20"/>
  <c r="D9" i="20"/>
  <c r="E9" i="20"/>
  <c r="D10" i="20"/>
  <c r="E12" i="20"/>
  <c r="D12" i="20"/>
  <c r="E11" i="20"/>
  <c r="D11" i="20"/>
  <c r="E25" i="20"/>
  <c r="E24" i="20"/>
  <c r="D25" i="20"/>
  <c r="D24" i="20"/>
  <c r="D23" i="20"/>
  <c r="E22" i="20"/>
  <c r="D22" i="20"/>
  <c r="D21" i="20"/>
  <c r="E20" i="20"/>
  <c r="D20" i="20"/>
  <c r="E19" i="20"/>
  <c r="D19" i="20"/>
  <c r="E18" i="20"/>
  <c r="D18" i="20"/>
  <c r="E17" i="20"/>
  <c r="D17" i="20"/>
  <c r="E39" i="13"/>
  <c r="D39" i="13"/>
  <c r="E19" i="13"/>
  <c r="D19" i="13"/>
  <c r="C22" i="13"/>
  <c r="B22" i="13"/>
  <c r="C2" i="13"/>
  <c r="B2" i="13"/>
  <c r="G5" i="5"/>
  <c r="F5" i="5"/>
  <c r="D5" i="5"/>
  <c r="C5" i="5"/>
  <c r="D3" i="6"/>
  <c r="C3" i="6"/>
  <c r="G2" i="7"/>
  <c r="E2" i="7"/>
  <c r="C11" i="8"/>
  <c r="C3" i="8"/>
  <c r="I3" i="15"/>
  <c r="H3" i="15"/>
  <c r="D3" i="15"/>
  <c r="C3" i="15"/>
  <c r="I4" i="18"/>
  <c r="C15" i="20"/>
  <c r="H4" i="18"/>
  <c r="B15" i="20"/>
  <c r="D4" i="18"/>
  <c r="C2" i="20"/>
  <c r="C4" i="18"/>
  <c r="B2" i="20"/>
  <c r="I3" i="16"/>
  <c r="F13" i="17"/>
  <c r="H3" i="16"/>
  <c r="C13" i="17"/>
  <c r="D3" i="16"/>
  <c r="F3" i="17"/>
  <c r="C3" i="16"/>
  <c r="C3" i="17"/>
</calcChain>
</file>

<file path=xl/sharedStrings.xml><?xml version="1.0" encoding="utf-8"?>
<sst xmlns="http://schemas.openxmlformats.org/spreadsheetml/2006/main" count="276" uniqueCount="162">
  <si>
    <t>Chg %</t>
  </si>
  <si>
    <t>REVENUES</t>
  </si>
  <si>
    <t>Sales</t>
  </si>
  <si>
    <t>Other operating revenues</t>
  </si>
  <si>
    <t>PROCUREMENT AND SERVICES</t>
  </si>
  <si>
    <t>Energy purchases</t>
  </si>
  <si>
    <t>Fuel consumption</t>
  </si>
  <si>
    <t>Transportation expenses</t>
  </si>
  <si>
    <t>CONTRIBUTION MARGIN</t>
  </si>
  <si>
    <t>Other work performed by entity and capitalized</t>
  </si>
  <si>
    <t>Employee benefits expense</t>
  </si>
  <si>
    <t>Other fixed operating expenses</t>
  </si>
  <si>
    <t>Financial income</t>
  </si>
  <si>
    <t>Financial costs</t>
  </si>
  <si>
    <t>Gain (Loss) for indexed assets and liabilities</t>
  </si>
  <si>
    <t>Foreign currency exchange differences, net</t>
  </si>
  <si>
    <t>OTHER NON-OPERATING RESULTS</t>
  </si>
  <si>
    <t>Share of profit (loss) of associates accounted for using the equity method</t>
  </si>
  <si>
    <t>Net Income From Other Investments</t>
  </si>
  <si>
    <t>Net Income From Sale of Assets</t>
  </si>
  <si>
    <t>NET INCOME BEFORE TAXES</t>
  </si>
  <si>
    <t>Income Tax</t>
  </si>
  <si>
    <t>NET INCOME</t>
  </si>
  <si>
    <t>Non-controlling interest</t>
  </si>
  <si>
    <t>Operating Revenues</t>
  </si>
  <si>
    <t>Operating Income</t>
  </si>
  <si>
    <t>Million Ch$</t>
  </si>
  <si>
    <t>Liquidity</t>
  </si>
  <si>
    <t>Times</t>
  </si>
  <si>
    <t>Working capital</t>
  </si>
  <si>
    <t>Leverage</t>
  </si>
  <si>
    <t>%</t>
  </si>
  <si>
    <t>Profitability</t>
  </si>
  <si>
    <t>Op. income / Op. Revenues</t>
  </si>
  <si>
    <t>Pehuenche</t>
  </si>
  <si>
    <t>Current Assets</t>
  </si>
  <si>
    <t>Chg</t>
  </si>
  <si>
    <t>Current Liabilities</t>
  </si>
  <si>
    <t>Fixed Interest Rate</t>
  </si>
  <si>
    <t>NET FINANCIAL EXPENSE</t>
  </si>
  <si>
    <t>Total energy sales</t>
  </si>
  <si>
    <t>Sales at spot market</t>
  </si>
  <si>
    <t>Operating
Costs</t>
  </si>
  <si>
    <t>Sales to regulated customers</t>
  </si>
  <si>
    <t>Sales to unregulated customers</t>
  </si>
  <si>
    <t>Total generation</t>
  </si>
  <si>
    <t xml:space="preserve">    Hydro generation</t>
  </si>
  <si>
    <t>Purchases</t>
  </si>
  <si>
    <t xml:space="preserve">    Purchases to related companies</t>
  </si>
  <si>
    <t xml:space="preserve">    Purchases to other generators</t>
  </si>
  <si>
    <t xml:space="preserve">    Purchases at spot</t>
  </si>
  <si>
    <t>Transmission losses, pump and other consumption</t>
  </si>
  <si>
    <t>Total electricity sales</t>
  </si>
  <si>
    <t xml:space="preserve">    Sales at regulated prices</t>
  </si>
  <si>
    <t xml:space="preserve">    Sales at unregulated prices</t>
  </si>
  <si>
    <t xml:space="preserve">    Sales at spot marginal cost</t>
  </si>
  <si>
    <t xml:space="preserve">    Sales to related companies generators</t>
  </si>
  <si>
    <t>TOTAL SALES OF THE SYSTEM</t>
  </si>
  <si>
    <t>Market Share on total sales (%)</t>
  </si>
  <si>
    <t>Empresa Eléctrica Pehuenche S.A.</t>
  </si>
  <si>
    <t>Consolidation adjustments</t>
  </si>
  <si>
    <t xml:space="preserve">    Thermal generation</t>
  </si>
  <si>
    <t>RATIO</t>
  </si>
  <si>
    <t>Enel Generación Chile</t>
  </si>
  <si>
    <t>Shareholders of the parent company</t>
  </si>
  <si>
    <t xml:space="preserve">  INTEREST RATE  (%)</t>
  </si>
  <si>
    <t>Total  Consolidated</t>
  </si>
  <si>
    <t>Enel Generación Chile S.A.</t>
  </si>
  <si>
    <t xml:space="preserve">    Other generation</t>
  </si>
  <si>
    <t>(1) Current Assets / Current Liabilities</t>
  </si>
  <si>
    <t>(2) Current Assets net of Inventories and prepayments</t>
  </si>
  <si>
    <t>(3) Total Liabilities / Total Equity</t>
  </si>
  <si>
    <t>(4) Current Liabilities / Total Liabilities</t>
  </si>
  <si>
    <t xml:space="preserve">(5) Non Current Liabilities / Total Liabilities </t>
  </si>
  <si>
    <t>(6) EBITDA/ Net Financial Costs</t>
  </si>
  <si>
    <t xml:space="preserve">(7) Net income of the period attributable to the owners of the parent company for LTM / Average of equity attributable to the owners of </t>
  </si>
  <si>
    <t>(8) Total Net Income of the period for LTM / Average of total assets at the beginning  and at the end of the period</t>
  </si>
  <si>
    <t>Liquidity (1)</t>
  </si>
  <si>
    <t>Acid-test (2)</t>
  </si>
  <si>
    <t>Leverage (3)</t>
  </si>
  <si>
    <t>Short-term debt (4)</t>
  </si>
  <si>
    <t>Long-term debt (5)</t>
  </si>
  <si>
    <t>Financial expenses coverage (6)</t>
  </si>
  <si>
    <t>ROE   (7)</t>
  </si>
  <si>
    <t>ROA  (8)</t>
  </si>
  <si>
    <t>UNIT</t>
  </si>
  <si>
    <t>NET CASH FLOW
(Figures in million Ch$)</t>
  </si>
  <si>
    <t>Change</t>
  </si>
  <si>
    <t>% Change</t>
  </si>
  <si>
    <t>From Operating Activities</t>
  </si>
  <si>
    <t>From Investing Activities</t>
  </si>
  <si>
    <t>From Financing Activities</t>
  </si>
  <si>
    <t>Total Net Cash Flow</t>
  </si>
  <si>
    <t>ASSETS 
(Figures in million Ch$)</t>
  </si>
  <si>
    <t>Non Current Assets</t>
  </si>
  <si>
    <t>Total Assets</t>
  </si>
  <si>
    <t>LIABILITIES AND EQUITY
(Figures in million Ch$)</t>
  </si>
  <si>
    <t>Non Current Liabilities</t>
  </si>
  <si>
    <t>Total Equity</t>
  </si>
  <si>
    <t>Total Liabilities and Equity</t>
  </si>
  <si>
    <t xml:space="preserve">  Attributable to the Shareholders of parent company</t>
  </si>
  <si>
    <t xml:space="preserve">  Attributable to Non-controlling interest</t>
  </si>
  <si>
    <t>INFORMATION FOR ASSETS AND EQUIPMENTS 
(Figures in million Ch$)</t>
  </si>
  <si>
    <t>Payments for Additions of Fixed Assets</t>
  </si>
  <si>
    <t>Depreciation</t>
  </si>
  <si>
    <t>COMPANY</t>
  </si>
  <si>
    <t xml:space="preserve">Total Consolidated </t>
  </si>
  <si>
    <t>ENEL GENERACIÓN CHILE  
Cumulative Figures
(in GWh)</t>
  </si>
  <si>
    <t>ENEL GENERACIÓN CHILE  
Quarterly Figures
(in GWh)</t>
  </si>
  <si>
    <t>NON OPERATING INCOME
(Figures in million Ch$)</t>
  </si>
  <si>
    <t>NET INCOME OF THE PERIOD</t>
  </si>
  <si>
    <t>Attributable to Shareholders of the parent company</t>
  </si>
  <si>
    <t>Attributable to Non-controlling interest</t>
  </si>
  <si>
    <t xml:space="preserve">NET FINANCIAL EXPENSE </t>
  </si>
  <si>
    <t>Energy Sales (GWh)</t>
  </si>
  <si>
    <t>Market share</t>
  </si>
  <si>
    <t xml:space="preserve">Cumulative </t>
  </si>
  <si>
    <t>Quarterly</t>
  </si>
  <si>
    <t>(%)</t>
  </si>
  <si>
    <t>Markets in which participates</t>
  </si>
  <si>
    <t>Sistema Eléctrico Nacional (SEN)</t>
  </si>
  <si>
    <t>Quarterly Figures</t>
  </si>
  <si>
    <t>CONSOLIDATED INCOME STATEMENT
(Million Ch$)</t>
  </si>
  <si>
    <t>Other variable procurement and service cost</t>
  </si>
  <si>
    <t>GROSS OPERATING INCOME  (EBITDA)</t>
  </si>
  <si>
    <t>Depreciation and amortization</t>
  </si>
  <si>
    <t>OPERATING INCOME  (EBIT)</t>
  </si>
  <si>
    <t>Impairment loss (Reversal)</t>
  </si>
  <si>
    <t>Impairment loss (Reversal) for applying IFRS 9</t>
  </si>
  <si>
    <t>Earning per share  (Ch$ /share)  (*)</t>
  </si>
  <si>
    <t>Quarterly Figures
(Figures in million Ch$)</t>
  </si>
  <si>
    <t>Al 30 de junio</t>
  </si>
  <si>
    <t>Variación</t>
  </si>
  <si>
    <t>Cumulative Figures
(Figures in million Ch$)</t>
  </si>
  <si>
    <t>(Figures in million Ch$)</t>
  </si>
  <si>
    <t>Cumulative Figures</t>
  </si>
  <si>
    <t>GENERATION BY TYPE OF TECHNOLOGY
Cumulative Figures
(in GWh)</t>
  </si>
  <si>
    <t xml:space="preserve">    Coal generation</t>
  </si>
  <si>
    <t>-</t>
  </si>
  <si>
    <t xml:space="preserve">    Oil-Gas generation</t>
  </si>
  <si>
    <t xml:space="preserve">    Solar generation</t>
  </si>
  <si>
    <t xml:space="preserve">    Wind generation</t>
  </si>
  <si>
    <t xml:space="preserve">    Geothermal generation</t>
  </si>
  <si>
    <t>TOTAL GENERATION OF THE SYSTEM</t>
  </si>
  <si>
    <t>Market Share on total generation (%)</t>
  </si>
  <si>
    <t>GENERATION  BY TYPE OF TECHNOLOGY
Quarterly Figures
(in GWh)</t>
  </si>
  <si>
    <t>Dec-20</t>
  </si>
  <si>
    <t>December 31, 2020</t>
  </si>
  <si>
    <t>Jun-21</t>
  </si>
  <si>
    <t>Jun-20</t>
  </si>
  <si>
    <t>Q2 2021</t>
  </si>
  <si>
    <t>Q2 2020</t>
  </si>
  <si>
    <t>Sep-21</t>
  </si>
  <si>
    <t>Sep-20</t>
  </si>
  <si>
    <t>Q3 2021</t>
  </si>
  <si>
    <t>Q3 2020</t>
  </si>
  <si>
    <t xml:space="preserve">(*) As of September 30, 2021 and September 30, 2020 the average number of paid and subscribed shares was 8,201,754,580. </t>
  </si>
  <si>
    <t>September 30, 
2021</t>
  </si>
  <si>
    <t>n/a</t>
  </si>
  <si>
    <t>Net Income from other investments</t>
  </si>
  <si>
    <t>Net Income from sale of assets</t>
  </si>
  <si>
    <t xml:space="preserve">the parent company at the beginning and at the end of the period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</si>
</sst>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_(* #,##0.00_);_(* \(#,##0.00\);_(* &quot;-&quot;??_);_(@_)"/>
    <numFmt numFmtId="165" formatCode="_-* #,##0\ _€_-;\-* #,##0\ _€_-;_-* &quot;-&quot;\ _€_-;_-@_-"/>
    <numFmt numFmtId="166" formatCode="_-* #,##0.00\ _€_-;\-* #,##0.00\ _€_-;_-* &quot;-&quot;??\ _€_-;_-@_-"/>
    <numFmt numFmtId="167" formatCode="_-* #,##0_-;\-* #,##0_-;_-* &quot;-&quot;_-;_-@_-"/>
    <numFmt numFmtId="168" formatCode="_-* #,##0.00_-;\-* #,##0.00_-;_-* &quot;-&quot;??_-;_-@_-"/>
    <numFmt numFmtId="169" formatCode="#,##0\ ;\(#,##0\);&quot;-       &quot;"/>
    <numFmt numFmtId="170" formatCode="#,##0_);[Black]\(#,##0\);&quot;-       &quot;"/>
    <numFmt numFmtId="171" formatCode="0%_);\(0%\)"/>
    <numFmt numFmtId="172" formatCode="_-* #,##0_-;\-* #,##0_-;_-* &quot;-&quot;??_-;_-@_-"/>
    <numFmt numFmtId="173" formatCode="0.0\ %\ ;\(0.0\ %\)"/>
    <numFmt numFmtId="174" formatCode="#,##0.00_);[Black]\(#,##0.00\);&quot;-       &quot;"/>
    <numFmt numFmtId="175" formatCode="0.0%"/>
    <numFmt numFmtId="176" formatCode="0.0%_);\(0.0%\)"/>
    <numFmt numFmtId="177" formatCode="#,##0.00_);\(#,##0.00\);&quot;  -  &quot;"/>
    <numFmt numFmtId="178" formatCode="0.0%;\(0.0%\)"/>
    <numFmt numFmtId="179" formatCode="#,##0.00\ ;\(#,##0.00\);&quot;-       &quot;"/>
    <numFmt numFmtId="180" formatCode="_(* #,##0.0_);_(* \(#,##0.0\);_(* &quot;-&quot;??_);_(@_)"/>
    <numFmt numFmtId="181" formatCode="0.0000%"/>
    <numFmt numFmtId="182" formatCode="_(#,##0_);\(#,##0\)"/>
    <numFmt numFmtId="183" formatCode="#,##0;\(#,##0\)"/>
    <numFmt numFmtId="184" formatCode="#,##0;\(#,##0\);\-"/>
    <numFmt numFmtId="185" formatCode="\ #,##0;\(#,##0\);\-"/>
    <numFmt numFmtId="186" formatCode="_-* #,##0.00_-;\-* #,##0.00_-;_-* &quot;-&quot;_-;_-@_-"/>
    <numFmt numFmtId="187" formatCode="#,##0.00;\(#,##0.00\)"/>
    <numFmt numFmtId="188" formatCode="0.000"/>
  </numFmts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2"/>
      <name val="Times New Roman"/>
      <family val="1"/>
    </font>
    <font>
      <sz val="10"/>
      <name val="Arial Narrow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zcionka tekstu podstawowego"/>
      <family val="2"/>
    </font>
    <font>
      <sz val="10"/>
      <name val="Courier"/>
      <family val="3"/>
    </font>
    <font>
      <sz val="8"/>
      <name val="Comic Sans MS"/>
      <family val="4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rgb="FF0555FA"/>
      </bottom>
      <diagonal/>
    </border>
    <border>
      <left/>
      <right/>
      <top style="thin">
        <color rgb="FF0555FA"/>
      </top>
      <bottom/>
      <diagonal/>
    </border>
    <border>
      <left/>
      <right/>
      <top style="thin">
        <color rgb="FF0555FA"/>
      </top>
      <bottom style="thin">
        <color rgb="FF0555FA"/>
      </bottom>
      <diagonal/>
    </border>
    <border>
      <left/>
      <right/>
      <top/>
      <bottom style="thin">
        <color theme="0"/>
      </bottom>
      <diagonal/>
    </border>
  </borders>
  <cellStyleXfs count="38">
    <xf numFmtId="0" fontId="0" fillId="0" borderId="0"/>
    <xf numFmtId="0" fontId="9" fillId="2" borderId="0" applyNumberFormat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68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0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 applyNumberFormat="0" applyFont="0" applyFill="0" applyBorder="0" applyAlignment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7">
    <xf numFmtId="0" fontId="0" fillId="0" borderId="0" xfId="0"/>
    <xf numFmtId="0" fontId="5" fillId="0" borderId="0" xfId="0" applyFont="1" applyFill="1" applyBorder="1"/>
    <xf numFmtId="0" fontId="18" fillId="0" borderId="0" xfId="0" applyFont="1"/>
    <xf numFmtId="0" fontId="12" fillId="4" borderId="0" xfId="21" applyFont="1" applyFill="1"/>
    <xf numFmtId="0" fontId="12" fillId="4" borderId="0" xfId="21" applyFont="1" applyFill="1" applyBorder="1"/>
    <xf numFmtId="0" fontId="12" fillId="4" borderId="9" xfId="21" applyFont="1" applyFill="1" applyBorder="1"/>
    <xf numFmtId="17" fontId="13" fillId="4" borderId="0" xfId="21" quotePrefix="1" applyNumberFormat="1" applyFont="1" applyFill="1" applyBorder="1" applyAlignment="1">
      <alignment horizontal="center" vertical="center"/>
    </xf>
    <xf numFmtId="0" fontId="13" fillId="4" borderId="0" xfId="21" applyFont="1" applyFill="1" applyAlignment="1">
      <alignment vertical="center"/>
    </xf>
    <xf numFmtId="0" fontId="12" fillId="4" borderId="10" xfId="21" applyFont="1" applyFill="1" applyBorder="1"/>
    <xf numFmtId="0" fontId="12" fillId="4" borderId="0" xfId="21" applyFont="1" applyFill="1" applyBorder="1" applyAlignment="1">
      <alignment horizontal="center" vertical="center"/>
    </xf>
    <xf numFmtId="177" fontId="12" fillId="4" borderId="0" xfId="21" applyNumberFormat="1" applyFont="1" applyFill="1" applyBorder="1" applyAlignment="1">
      <alignment vertical="center"/>
    </xf>
    <xf numFmtId="0" fontId="12" fillId="4" borderId="0" xfId="21" applyFont="1" applyFill="1" applyBorder="1" applyAlignment="1">
      <alignment vertical="center"/>
    </xf>
    <xf numFmtId="176" fontId="12" fillId="4" borderId="0" xfId="33" applyNumberFormat="1" applyFont="1" applyFill="1" applyBorder="1" applyAlignment="1">
      <alignment horizontal="right" vertical="center"/>
    </xf>
    <xf numFmtId="183" fontId="12" fillId="4" borderId="0" xfId="5" applyNumberFormat="1" applyFont="1" applyFill="1" applyBorder="1" applyAlignment="1">
      <alignment vertical="center"/>
    </xf>
    <xf numFmtId="182" fontId="12" fillId="4" borderId="0" xfId="21" applyNumberFormat="1" applyFont="1" applyFill="1"/>
    <xf numFmtId="175" fontId="12" fillId="4" borderId="0" xfId="29" applyNumberFormat="1" applyFont="1" applyFill="1" applyBorder="1" applyAlignment="1">
      <alignment vertical="center"/>
    </xf>
    <xf numFmtId="176" fontId="12" fillId="4" borderId="0" xfId="29" applyNumberFormat="1" applyFont="1" applyFill="1" applyBorder="1" applyAlignment="1">
      <alignment vertical="center"/>
    </xf>
    <xf numFmtId="177" fontId="12" fillId="4" borderId="0" xfId="21" applyNumberFormat="1" applyFont="1" applyFill="1" applyBorder="1" applyAlignment="1">
      <alignment horizontal="right" vertical="center"/>
    </xf>
    <xf numFmtId="176" fontId="12" fillId="4" borderId="0" xfId="21" applyNumberFormat="1" applyFont="1" applyFill="1" applyBorder="1" applyAlignment="1">
      <alignment horizontal="right" vertical="center"/>
    </xf>
    <xf numFmtId="0" fontId="14" fillId="4" borderId="0" xfId="21" applyFont="1" applyFill="1"/>
    <xf numFmtId="0" fontId="19" fillId="4" borderId="0" xfId="21" applyFont="1" applyFill="1"/>
    <xf numFmtId="17" fontId="13" fillId="4" borderId="9" xfId="21" applyNumberFormat="1" applyFont="1" applyFill="1" applyBorder="1" applyAlignment="1">
      <alignment horizontal="center" vertical="center"/>
    </xf>
    <xf numFmtId="17" fontId="20" fillId="4" borderId="9" xfId="21" applyNumberFormat="1" applyFont="1" applyFill="1" applyBorder="1" applyAlignment="1">
      <alignment horizontal="center" vertical="center"/>
    </xf>
    <xf numFmtId="175" fontId="13" fillId="4" borderId="9" xfId="21" applyNumberFormat="1" applyFont="1" applyFill="1" applyBorder="1" applyAlignment="1">
      <alignment horizontal="center" vertical="center"/>
    </xf>
    <xf numFmtId="176" fontId="13" fillId="4" borderId="11" xfId="33" applyNumberFormat="1" applyFont="1" applyFill="1" applyBorder="1" applyAlignment="1">
      <alignment horizontal="right" vertical="center"/>
    </xf>
    <xf numFmtId="0" fontId="6" fillId="0" borderId="0" xfId="18" applyFont="1" applyFill="1" applyBorder="1"/>
    <xf numFmtId="0" fontId="2" fillId="0" borderId="0" xfId="18" applyFont="1" applyFill="1" applyBorder="1"/>
    <xf numFmtId="0" fontId="12" fillId="0" borderId="0" xfId="18" applyFont="1"/>
    <xf numFmtId="178" fontId="12" fillId="0" borderId="0" xfId="30" applyNumberFormat="1" applyFont="1" applyBorder="1" applyAlignment="1">
      <alignment vertical="center"/>
    </xf>
    <xf numFmtId="0" fontId="12" fillId="4" borderId="0" xfId="18" applyFont="1" applyFill="1"/>
    <xf numFmtId="178" fontId="12" fillId="4" borderId="0" xfId="30" applyNumberFormat="1" applyFont="1" applyFill="1" applyBorder="1" applyAlignment="1">
      <alignment vertical="center"/>
    </xf>
    <xf numFmtId="0" fontId="12" fillId="0" borderId="0" xfId="18" applyFont="1" applyAlignment="1">
      <alignment vertical="center"/>
    </xf>
    <xf numFmtId="0" fontId="12" fillId="4" borderId="0" xfId="18" applyFont="1" applyFill="1" applyAlignment="1">
      <alignment vertical="center"/>
    </xf>
    <xf numFmtId="38" fontId="12" fillId="0" borderId="0" xfId="18" applyNumberFormat="1" applyFont="1"/>
    <xf numFmtId="0" fontId="13" fillId="4" borderId="0" xfId="18" applyFont="1" applyFill="1" applyBorder="1" applyAlignment="1">
      <alignment horizontal="center" vertical="center" wrapText="1"/>
    </xf>
    <xf numFmtId="17" fontId="20" fillId="4" borderId="0" xfId="21" applyNumberFormat="1" applyFont="1" applyFill="1" applyBorder="1" applyAlignment="1">
      <alignment horizontal="center" vertical="center"/>
    </xf>
    <xf numFmtId="17" fontId="13" fillId="4" borderId="0" xfId="21" applyNumberFormat="1" applyFont="1" applyFill="1" applyBorder="1" applyAlignment="1">
      <alignment horizontal="center" vertical="center"/>
    </xf>
    <xf numFmtId="175" fontId="13" fillId="4" borderId="0" xfId="21" applyNumberFormat="1" applyFont="1" applyFill="1" applyBorder="1" applyAlignment="1">
      <alignment horizontal="center" vertical="center"/>
    </xf>
    <xf numFmtId="0" fontId="13" fillId="4" borderId="0" xfId="21" applyFont="1" applyFill="1" applyAlignment="1">
      <alignment horizontal="center"/>
    </xf>
    <xf numFmtId="0" fontId="13" fillId="4" borderId="0" xfId="21" applyFont="1" applyFill="1" applyAlignment="1">
      <alignment horizontal="left" vertical="center"/>
    </xf>
    <xf numFmtId="0" fontId="13" fillId="4" borderId="0" xfId="21" applyFont="1" applyFill="1" applyBorder="1" applyAlignment="1">
      <alignment horizontal="left" vertical="center" wrapText="1"/>
    </xf>
    <xf numFmtId="0" fontId="12" fillId="4" borderId="12" xfId="21" applyFont="1" applyFill="1" applyBorder="1"/>
    <xf numFmtId="169" fontId="12" fillId="4" borderId="0" xfId="0" applyNumberFormat="1" applyFont="1" applyFill="1" applyBorder="1" applyAlignment="1" applyProtection="1">
      <alignment vertical="center"/>
      <protection locked="0"/>
    </xf>
    <xf numFmtId="169" fontId="13" fillId="4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/>
    <xf numFmtId="0" fontId="21" fillId="0" borderId="0" xfId="0" applyFont="1"/>
    <xf numFmtId="166" fontId="21" fillId="0" borderId="0" xfId="0" applyNumberFormat="1" applyFont="1"/>
    <xf numFmtId="0" fontId="21" fillId="4" borderId="0" xfId="0" applyFont="1" applyFill="1" applyBorder="1" applyAlignment="1">
      <alignment horizontal="center" vertical="top" wrapText="1"/>
    </xf>
    <xf numFmtId="10" fontId="21" fillId="4" borderId="0" xfId="29" applyNumberFormat="1" applyFont="1" applyFill="1"/>
    <xf numFmtId="0" fontId="21" fillId="4" borderId="0" xfId="0" applyFont="1" applyFill="1"/>
    <xf numFmtId="180" fontId="12" fillId="3" borderId="0" xfId="5" applyNumberFormat="1" applyFont="1" applyFill="1" applyBorder="1"/>
    <xf numFmtId="17" fontId="22" fillId="4" borderId="0" xfId="21" applyNumberFormat="1" applyFont="1" applyFill="1"/>
    <xf numFmtId="184" fontId="12" fillId="4" borderId="0" xfId="21" applyNumberFormat="1" applyFont="1" applyFill="1" applyBorder="1" applyAlignment="1">
      <alignment vertical="center"/>
    </xf>
    <xf numFmtId="0" fontId="13" fillId="4" borderId="11" xfId="21" applyFont="1" applyFill="1" applyBorder="1"/>
    <xf numFmtId="184" fontId="13" fillId="4" borderId="11" xfId="21" applyNumberFormat="1" applyFont="1" applyFill="1" applyBorder="1" applyAlignment="1">
      <alignment horizontal="right" vertical="center"/>
    </xf>
    <xf numFmtId="184" fontId="13" fillId="4" borderId="9" xfId="21" applyNumberFormat="1" applyFont="1" applyFill="1" applyBorder="1" applyAlignment="1">
      <alignment horizontal="right" vertical="center"/>
    </xf>
    <xf numFmtId="184" fontId="13" fillId="4" borderId="0" xfId="21" applyNumberFormat="1" applyFont="1" applyFill="1" applyBorder="1" applyAlignment="1">
      <alignment vertical="center"/>
    </xf>
    <xf numFmtId="0" fontId="13" fillId="4" borderId="9" xfId="21" applyFont="1" applyFill="1" applyBorder="1"/>
    <xf numFmtId="176" fontId="13" fillId="4" borderId="9" xfId="33" applyNumberFormat="1" applyFont="1" applyFill="1" applyBorder="1" applyAlignment="1">
      <alignment horizontal="right" vertical="center"/>
    </xf>
    <xf numFmtId="184" fontId="12" fillId="4" borderId="0" xfId="21" applyNumberFormat="1" applyFont="1" applyFill="1"/>
    <xf numFmtId="184" fontId="12" fillId="4" borderId="0" xfId="21" applyNumberFormat="1" applyFont="1" applyFill="1" applyBorder="1"/>
    <xf numFmtId="0" fontId="12" fillId="4" borderId="0" xfId="26" applyFont="1" applyFill="1"/>
    <xf numFmtId="0" fontId="13" fillId="4" borderId="0" xfId="26" applyFont="1" applyFill="1"/>
    <xf numFmtId="0" fontId="23" fillId="0" borderId="0" xfId="0" applyFont="1" applyBorder="1" applyAlignment="1">
      <alignment vertical="center" wrapText="1"/>
    </xf>
    <xf numFmtId="0" fontId="12" fillId="4" borderId="0" xfId="26" applyFont="1" applyFill="1" applyAlignment="1">
      <alignment vertical="center"/>
    </xf>
    <xf numFmtId="0" fontId="13" fillId="4" borderId="0" xfId="26" applyFont="1" applyFill="1" applyAlignment="1">
      <alignment horizontal="center"/>
    </xf>
    <xf numFmtId="172" fontId="12" fillId="4" borderId="0" xfId="5" applyNumberFormat="1" applyFont="1" applyFill="1"/>
    <xf numFmtId="0" fontId="23" fillId="4" borderId="0" xfId="0" applyFont="1" applyFill="1" applyBorder="1" applyAlignment="1">
      <alignment vertical="center" wrapText="1"/>
    </xf>
    <xf numFmtId="0" fontId="12" fillId="4" borderId="0" xfId="26" quotePrefix="1" applyFont="1" applyFill="1" applyAlignment="1">
      <alignment horizontal="left"/>
    </xf>
    <xf numFmtId="0" fontId="12" fillId="0" borderId="0" xfId="18" applyFont="1" applyAlignment="1">
      <alignment horizontal="center"/>
    </xf>
    <xf numFmtId="14" fontId="22" fillId="0" borderId="0" xfId="18" applyNumberFormat="1" applyFont="1"/>
    <xf numFmtId="0" fontId="21" fillId="0" borderId="0" xfId="0" applyFont="1" applyBorder="1"/>
    <xf numFmtId="0" fontId="12" fillId="4" borderId="0" xfId="0" applyFont="1" applyFill="1" applyBorder="1"/>
    <xf numFmtId="0" fontId="13" fillId="4" borderId="9" xfId="18" applyFont="1" applyFill="1" applyBorder="1" applyAlignment="1">
      <alignment horizontal="left" vertical="center" indent="1"/>
    </xf>
    <xf numFmtId="169" fontId="13" fillId="4" borderId="9" xfId="18" applyNumberFormat="1" applyFont="1" applyFill="1" applyBorder="1" applyAlignment="1">
      <alignment vertical="center"/>
    </xf>
    <xf numFmtId="170" fontId="13" fillId="4" borderId="9" xfId="18" applyNumberFormat="1" applyFont="1" applyFill="1" applyBorder="1" applyAlignment="1">
      <alignment vertical="center"/>
    </xf>
    <xf numFmtId="171" fontId="13" fillId="4" borderId="9" xfId="33" applyNumberFormat="1" applyFont="1" applyFill="1" applyBorder="1" applyAlignment="1">
      <alignment vertical="center"/>
    </xf>
    <xf numFmtId="0" fontId="12" fillId="4" borderId="0" xfId="18" applyFont="1" applyFill="1" applyBorder="1"/>
    <xf numFmtId="0" fontId="21" fillId="4" borderId="0" xfId="0" applyFont="1" applyFill="1" applyBorder="1"/>
    <xf numFmtId="10" fontId="12" fillId="4" borderId="0" xfId="29" applyNumberFormat="1" applyFont="1" applyFill="1" applyBorder="1"/>
    <xf numFmtId="176" fontId="13" fillId="4" borderId="0" xfId="33" applyNumberFormat="1" applyFont="1" applyFill="1" applyBorder="1" applyAlignment="1">
      <alignment horizontal="right" vertical="center"/>
    </xf>
    <xf numFmtId="169" fontId="12" fillId="4" borderId="0" xfId="18" applyNumberFormat="1" applyFont="1" applyFill="1" applyBorder="1"/>
    <xf numFmtId="0" fontId="23" fillId="4" borderId="0" xfId="0" applyFont="1" applyFill="1" applyBorder="1"/>
    <xf numFmtId="0" fontId="12" fillId="0" borderId="0" xfId="18" applyFont="1" applyFill="1"/>
    <xf numFmtId="0" fontId="13" fillId="4" borderId="0" xfId="24" applyFont="1" applyFill="1" applyBorder="1" applyAlignment="1">
      <alignment horizontal="left" vertical="center" indent="1"/>
    </xf>
    <xf numFmtId="179" fontId="13" fillId="4" borderId="0" xfId="15" applyNumberFormat="1" applyFont="1" applyFill="1" applyBorder="1" applyAlignment="1">
      <alignment horizontal="right" vertical="center"/>
    </xf>
    <xf numFmtId="179" fontId="13" fillId="4" borderId="10" xfId="15" applyNumberFormat="1" applyFont="1" applyFill="1" applyBorder="1" applyAlignment="1">
      <alignment horizontal="right" vertical="center"/>
    </xf>
    <xf numFmtId="176" fontId="13" fillId="4" borderId="10" xfId="33" applyNumberFormat="1" applyFont="1" applyFill="1" applyBorder="1" applyAlignment="1">
      <alignment horizontal="right" vertical="center"/>
    </xf>
    <xf numFmtId="0" fontId="12" fillId="0" borderId="0" xfId="18" applyFont="1" applyFill="1" applyBorder="1"/>
    <xf numFmtId="0" fontId="22" fillId="4" borderId="0" xfId="21" applyFont="1" applyFill="1"/>
    <xf numFmtId="185" fontId="12" fillId="4" borderId="0" xfId="21" applyNumberFormat="1" applyFont="1" applyFill="1"/>
    <xf numFmtId="185" fontId="12" fillId="4" borderId="0" xfId="21" applyNumberFormat="1" applyFont="1" applyFill="1" applyBorder="1"/>
    <xf numFmtId="0" fontId="22" fillId="4" borderId="0" xfId="26" applyFont="1" applyFill="1"/>
    <xf numFmtId="0" fontId="12" fillId="0" borderId="0" xfId="18" applyFont="1" applyFill="1" applyBorder="1" applyAlignment="1">
      <alignment horizontal="left" vertical="center" wrapText="1" indent="2"/>
    </xf>
    <xf numFmtId="169" fontId="12" fillId="0" borderId="0" xfId="18" applyNumberFormat="1" applyFont="1" applyFill="1" applyBorder="1" applyAlignment="1">
      <alignment vertical="center"/>
    </xf>
    <xf numFmtId="170" fontId="12" fillId="0" borderId="0" xfId="18" applyNumberFormat="1" applyFont="1" applyFill="1" applyBorder="1" applyAlignment="1">
      <alignment vertical="center"/>
    </xf>
    <xf numFmtId="181" fontId="12" fillId="0" borderId="0" xfId="33" applyNumberFormat="1" applyFont="1" applyFill="1" applyBorder="1" applyAlignment="1">
      <alignment vertical="center"/>
    </xf>
    <xf numFmtId="169" fontId="12" fillId="0" borderId="0" xfId="18" applyNumberFormat="1" applyFont="1"/>
    <xf numFmtId="176" fontId="12" fillId="0" borderId="0" xfId="33" applyNumberFormat="1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top" wrapText="1"/>
    </xf>
    <xf numFmtId="0" fontId="13" fillId="4" borderId="0" xfId="21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3" fillId="4" borderId="9" xfId="21" applyFont="1" applyFill="1" applyBorder="1" applyAlignment="1">
      <alignment horizontal="center"/>
    </xf>
    <xf numFmtId="0" fontId="13" fillId="4" borderId="0" xfId="21" applyFont="1" applyFill="1" applyBorder="1" applyAlignment="1">
      <alignment horizontal="center" vertical="center"/>
    </xf>
    <xf numFmtId="17" fontId="13" fillId="4" borderId="9" xfId="21" applyNumberFormat="1" applyFont="1" applyFill="1" applyBorder="1" applyAlignment="1">
      <alignment horizontal="center" vertical="center" wrapText="1"/>
    </xf>
    <xf numFmtId="0" fontId="13" fillId="4" borderId="9" xfId="18" applyFont="1" applyFill="1" applyBorder="1" applyAlignment="1">
      <alignment horizontal="center" vertical="center" wrapText="1"/>
    </xf>
    <xf numFmtId="0" fontId="13" fillId="4" borderId="1" xfId="21" applyFont="1" applyFill="1" applyBorder="1" applyAlignment="1">
      <alignment horizontal="center" vertical="center" wrapText="1"/>
    </xf>
    <xf numFmtId="17" fontId="13" fillId="4" borderId="1" xfId="21" applyNumberFormat="1" applyFont="1" applyFill="1" applyBorder="1" applyAlignment="1">
      <alignment horizontal="center" vertical="center"/>
    </xf>
    <xf numFmtId="0" fontId="13" fillId="4" borderId="1" xfId="21" applyFont="1" applyFill="1" applyBorder="1" applyAlignment="1">
      <alignment horizontal="center" vertical="center"/>
    </xf>
    <xf numFmtId="176" fontId="13" fillId="4" borderId="9" xfId="33" applyNumberFormat="1" applyFont="1" applyFill="1" applyBorder="1" applyAlignment="1">
      <alignment vertical="center"/>
    </xf>
    <xf numFmtId="0" fontId="13" fillId="4" borderId="2" xfId="24" applyFont="1" applyFill="1" applyBorder="1" applyAlignment="1">
      <alignment horizontal="left" vertical="center" indent="1"/>
    </xf>
    <xf numFmtId="170" fontId="13" fillId="5" borderId="2" xfId="7" applyNumberFormat="1" applyFont="1" applyFill="1" applyBorder="1" applyAlignment="1">
      <alignment vertical="center"/>
    </xf>
    <xf numFmtId="169" fontId="13" fillId="4" borderId="2" xfId="24" applyNumberFormat="1" applyFont="1" applyFill="1" applyBorder="1" applyAlignment="1">
      <alignment horizontal="right" vertical="center"/>
    </xf>
    <xf numFmtId="176" fontId="13" fillId="4" borderId="2" xfId="33" applyNumberFormat="1" applyFont="1" applyFill="1" applyBorder="1" applyAlignment="1">
      <alignment horizontal="right" vertical="center"/>
    </xf>
    <xf numFmtId="0" fontId="12" fillId="4" borderId="0" xfId="24" applyFont="1" applyFill="1" applyBorder="1" applyAlignment="1">
      <alignment horizontal="left" vertical="center" indent="2"/>
    </xf>
    <xf numFmtId="170" fontId="12" fillId="5" borderId="2" xfId="7" applyNumberFormat="1" applyFont="1" applyFill="1" applyBorder="1" applyAlignment="1">
      <alignment vertical="center"/>
    </xf>
    <xf numFmtId="169" fontId="12" fillId="4" borderId="2" xfId="24" applyNumberFormat="1" applyFont="1" applyFill="1" applyBorder="1" applyAlignment="1">
      <alignment horizontal="right" vertical="center"/>
    </xf>
    <xf numFmtId="176" fontId="12" fillId="4" borderId="2" xfId="33" applyNumberFormat="1" applyFont="1" applyFill="1" applyBorder="1" applyAlignment="1">
      <alignment horizontal="right" vertical="center"/>
    </xf>
    <xf numFmtId="0" fontId="12" fillId="4" borderId="2" xfId="24" applyFont="1" applyFill="1" applyBorder="1" applyAlignment="1">
      <alignment horizontal="left" vertical="center" indent="2"/>
    </xf>
    <xf numFmtId="0" fontId="12" fillId="4" borderId="3" xfId="24" applyFont="1" applyFill="1" applyBorder="1" applyAlignment="1">
      <alignment horizontal="left" vertical="center" indent="2"/>
    </xf>
    <xf numFmtId="169" fontId="12" fillId="4" borderId="3" xfId="24" applyNumberFormat="1" applyFont="1" applyFill="1" applyBorder="1" applyAlignment="1">
      <alignment horizontal="right" vertical="center"/>
    </xf>
    <xf numFmtId="176" fontId="12" fillId="4" borderId="3" xfId="33" applyNumberFormat="1" applyFont="1" applyFill="1" applyBorder="1" applyAlignment="1">
      <alignment horizontal="right" vertical="center"/>
    </xf>
    <xf numFmtId="0" fontId="13" fillId="4" borderId="1" xfId="24" applyFont="1" applyFill="1" applyBorder="1" applyAlignment="1">
      <alignment horizontal="left" vertical="center" indent="1"/>
    </xf>
    <xf numFmtId="169" fontId="13" fillId="4" borderId="1" xfId="24" applyNumberFormat="1" applyFont="1" applyFill="1" applyBorder="1" applyAlignment="1">
      <alignment horizontal="right" vertical="center"/>
    </xf>
    <xf numFmtId="176" fontId="13" fillId="4" borderId="1" xfId="33" applyNumberFormat="1" applyFont="1" applyFill="1" applyBorder="1" applyAlignment="1">
      <alignment horizontal="right" vertical="center"/>
    </xf>
    <xf numFmtId="0" fontId="13" fillId="4" borderId="0" xfId="24" applyFont="1" applyFill="1" applyBorder="1" applyAlignment="1">
      <alignment horizontal="left" vertical="center" wrapText="1" indent="2"/>
    </xf>
    <xf numFmtId="169" fontId="13" fillId="4" borderId="0" xfId="24" applyNumberFormat="1" applyFont="1" applyFill="1" applyBorder="1" applyAlignment="1">
      <alignment horizontal="right" vertical="center"/>
    </xf>
    <xf numFmtId="0" fontId="12" fillId="4" borderId="2" xfId="24" applyFont="1" applyFill="1" applyBorder="1" applyAlignment="1">
      <alignment horizontal="left" vertical="center" wrapText="1" indent="2"/>
    </xf>
    <xf numFmtId="0" fontId="12" fillId="4" borderId="0" xfId="18" applyFont="1" applyFill="1" applyBorder="1" applyAlignment="1">
      <alignment horizontal="left" vertical="center" indent="2"/>
    </xf>
    <xf numFmtId="172" fontId="12" fillId="4" borderId="0" xfId="5" applyNumberFormat="1" applyFont="1" applyFill="1" applyBorder="1" applyAlignment="1">
      <alignment vertical="center"/>
    </xf>
    <xf numFmtId="179" fontId="12" fillId="4" borderId="0" xfId="18" applyNumberFormat="1" applyFont="1" applyFill="1" applyBorder="1" applyAlignment="1">
      <alignment vertical="center"/>
    </xf>
    <xf numFmtId="174" fontId="13" fillId="5" borderId="2" xfId="7" applyNumberFormat="1" applyFont="1" applyFill="1" applyBorder="1" applyAlignment="1">
      <alignment vertical="center"/>
    </xf>
    <xf numFmtId="179" fontId="13" fillId="4" borderId="2" xfId="15" applyNumberFormat="1" applyFont="1" applyFill="1" applyBorder="1" applyAlignment="1">
      <alignment horizontal="right" vertical="center"/>
    </xf>
    <xf numFmtId="0" fontId="13" fillId="4" borderId="1" xfId="21" applyFont="1" applyFill="1" applyBorder="1" applyAlignment="1">
      <alignment horizontal="center" wrapText="1"/>
    </xf>
    <xf numFmtId="175" fontId="13" fillId="4" borderId="1" xfId="21" applyNumberFormat="1" applyFont="1" applyFill="1" applyBorder="1" applyAlignment="1">
      <alignment horizontal="center" vertical="center"/>
    </xf>
    <xf numFmtId="17" fontId="13" fillId="4" borderId="4" xfId="21" applyNumberFormat="1" applyFont="1" applyFill="1" applyBorder="1" applyAlignment="1">
      <alignment horizontal="center" vertical="center"/>
    </xf>
    <xf numFmtId="175" fontId="13" fillId="4" borderId="4" xfId="21" applyNumberFormat="1" applyFont="1" applyFill="1" applyBorder="1" applyAlignment="1">
      <alignment horizontal="center" vertical="center"/>
    </xf>
    <xf numFmtId="0" fontId="12" fillId="4" borderId="2" xfId="21" applyFont="1" applyFill="1" applyBorder="1" applyAlignment="1">
      <alignment vertical="center"/>
    </xf>
    <xf numFmtId="0" fontId="13" fillId="4" borderId="2" xfId="21" applyFont="1" applyFill="1" applyBorder="1" applyAlignment="1">
      <alignment vertical="center"/>
    </xf>
    <xf numFmtId="169" fontId="12" fillId="0" borderId="2" xfId="24" applyNumberFormat="1" applyFont="1" applyFill="1" applyBorder="1" applyAlignment="1">
      <alignment horizontal="right" vertical="center"/>
    </xf>
    <xf numFmtId="0" fontId="15" fillId="4" borderId="2" xfId="21" applyFont="1" applyFill="1" applyBorder="1"/>
    <xf numFmtId="0" fontId="16" fillId="4" borderId="2" xfId="21" applyFont="1" applyFill="1" applyBorder="1"/>
    <xf numFmtId="0" fontId="13" fillId="4" borderId="4" xfId="21" applyFont="1" applyFill="1" applyBorder="1" applyAlignment="1">
      <alignment horizontal="center" vertical="center" wrapText="1"/>
    </xf>
    <xf numFmtId="185" fontId="12" fillId="4" borderId="2" xfId="5" applyNumberFormat="1" applyFont="1" applyFill="1" applyBorder="1" applyAlignment="1">
      <alignment horizontal="right" vertical="center"/>
    </xf>
    <xf numFmtId="185" fontId="12" fillId="4" borderId="0" xfId="5" applyNumberFormat="1" applyFont="1" applyFill="1" applyBorder="1" applyAlignment="1">
      <alignment horizontal="right" vertical="center"/>
    </xf>
    <xf numFmtId="185" fontId="13" fillId="4" borderId="2" xfId="5" applyNumberFormat="1" applyFont="1" applyFill="1" applyBorder="1" applyAlignment="1">
      <alignment horizontal="right" vertical="center"/>
    </xf>
    <xf numFmtId="0" fontId="13" fillId="4" borderId="1" xfId="18" applyFont="1" applyFill="1" applyBorder="1" applyAlignment="1">
      <alignment horizontal="center" vertical="center" wrapText="1"/>
    </xf>
    <xf numFmtId="0" fontId="13" fillId="0" borderId="3" xfId="21" applyFont="1" applyFill="1" applyBorder="1" applyAlignment="1">
      <alignment vertical="center"/>
    </xf>
    <xf numFmtId="169" fontId="12" fillId="4" borderId="3" xfId="15" applyNumberFormat="1" applyFont="1" applyFill="1" applyBorder="1" applyAlignment="1">
      <alignment vertical="center"/>
    </xf>
    <xf numFmtId="169" fontId="12" fillId="0" borderId="3" xfId="27" applyNumberFormat="1" applyFont="1" applyFill="1" applyBorder="1" applyAlignment="1">
      <alignment vertical="center"/>
    </xf>
    <xf numFmtId="176" fontId="12" fillId="0" borderId="3" xfId="30" applyNumberFormat="1" applyFont="1" applyFill="1" applyBorder="1" applyAlignment="1">
      <alignment vertical="center"/>
    </xf>
    <xf numFmtId="0" fontId="13" fillId="4" borderId="1" xfId="21" applyFont="1" applyFill="1" applyBorder="1" applyAlignment="1">
      <alignment vertical="center"/>
    </xf>
    <xf numFmtId="170" fontId="13" fillId="5" borderId="1" xfId="7" applyNumberFormat="1" applyFont="1" applyFill="1" applyBorder="1" applyAlignment="1">
      <alignment vertical="center"/>
    </xf>
    <xf numFmtId="0" fontId="16" fillId="0" borderId="10" xfId="21" applyFont="1" applyFill="1" applyBorder="1" applyAlignment="1">
      <alignment horizontal="left" vertical="center" indent="1"/>
    </xf>
    <xf numFmtId="170" fontId="12" fillId="5" borderId="5" xfId="7" applyNumberFormat="1" applyFont="1" applyFill="1" applyBorder="1" applyAlignment="1">
      <alignment vertical="center"/>
    </xf>
    <xf numFmtId="169" fontId="12" fillId="4" borderId="5" xfId="24" applyNumberFormat="1" applyFont="1" applyFill="1" applyBorder="1" applyAlignment="1">
      <alignment horizontal="right" vertical="center"/>
    </xf>
    <xf numFmtId="176" fontId="12" fillId="4" borderId="5" xfId="33" applyNumberFormat="1" applyFont="1" applyFill="1" applyBorder="1" applyAlignment="1">
      <alignment horizontal="right" vertical="center"/>
    </xf>
    <xf numFmtId="0" fontId="16" fillId="0" borderId="2" xfId="21" applyFont="1" applyFill="1" applyBorder="1" applyAlignment="1">
      <alignment horizontal="left" vertical="center" indent="1"/>
    </xf>
    <xf numFmtId="38" fontId="12" fillId="0" borderId="1" xfId="18" applyNumberFormat="1" applyFont="1" applyBorder="1"/>
    <xf numFmtId="0" fontId="12" fillId="0" borderId="1" xfId="18" applyFont="1" applyBorder="1"/>
    <xf numFmtId="17" fontId="13" fillId="4" borderId="1" xfId="21" quotePrefix="1" applyNumberFormat="1" applyFont="1" applyFill="1" applyBorder="1" applyAlignment="1">
      <alignment horizontal="center" vertical="center"/>
    </xf>
    <xf numFmtId="17" fontId="13" fillId="4" borderId="1" xfId="21" quotePrefix="1" applyNumberFormat="1" applyFont="1" applyFill="1" applyBorder="1" applyAlignment="1">
      <alignment horizontal="center" vertical="center" wrapText="1"/>
    </xf>
    <xf numFmtId="0" fontId="13" fillId="4" borderId="5" xfId="21" applyFont="1" applyFill="1" applyBorder="1"/>
    <xf numFmtId="0" fontId="12" fillId="4" borderId="5" xfId="21" applyFont="1" applyFill="1" applyBorder="1" applyAlignment="1">
      <alignment vertical="center"/>
    </xf>
    <xf numFmtId="0" fontId="12" fillId="4" borderId="5" xfId="21" applyFont="1" applyFill="1" applyBorder="1" applyAlignment="1">
      <alignment horizontal="center" vertical="center"/>
    </xf>
    <xf numFmtId="186" fontId="12" fillId="5" borderId="5" xfId="6" applyNumberFormat="1" applyFont="1" applyFill="1" applyBorder="1" applyAlignment="1">
      <alignment vertical="center"/>
    </xf>
    <xf numFmtId="186" fontId="12" fillId="4" borderId="5" xfId="6" applyNumberFormat="1" applyFont="1" applyFill="1" applyBorder="1" applyAlignment="1">
      <alignment vertical="center"/>
    </xf>
    <xf numFmtId="174" fontId="12" fillId="4" borderId="5" xfId="21" applyNumberFormat="1" applyFont="1" applyFill="1" applyBorder="1" applyAlignment="1">
      <alignment horizontal="right" vertical="center"/>
    </xf>
    <xf numFmtId="186" fontId="12" fillId="5" borderId="0" xfId="6" applyNumberFormat="1" applyFont="1" applyFill="1" applyBorder="1" applyAlignment="1">
      <alignment vertical="center"/>
    </xf>
    <xf numFmtId="186" fontId="12" fillId="4" borderId="0" xfId="6" applyNumberFormat="1" applyFont="1" applyFill="1" applyBorder="1" applyAlignment="1">
      <alignment vertical="center"/>
    </xf>
    <xf numFmtId="174" fontId="12" fillId="4" borderId="0" xfId="21" applyNumberFormat="1" applyFont="1" applyFill="1" applyBorder="1" applyAlignment="1">
      <alignment horizontal="right" vertical="center"/>
    </xf>
    <xf numFmtId="0" fontId="12" fillId="4" borderId="6" xfId="21" applyFont="1" applyFill="1" applyBorder="1"/>
    <xf numFmtId="0" fontId="12" fillId="4" borderId="6" xfId="21" applyFont="1" applyFill="1" applyBorder="1" applyAlignment="1">
      <alignment vertical="center"/>
    </xf>
    <xf numFmtId="0" fontId="12" fillId="4" borderId="6" xfId="21" applyFont="1" applyFill="1" applyBorder="1" applyAlignment="1">
      <alignment horizontal="center" vertical="center"/>
    </xf>
    <xf numFmtId="182" fontId="12" fillId="5" borderId="6" xfId="5" applyNumberFormat="1" applyFont="1" applyFill="1" applyBorder="1" applyAlignment="1">
      <alignment vertical="center"/>
    </xf>
    <xf numFmtId="182" fontId="12" fillId="4" borderId="6" xfId="5" applyNumberFormat="1" applyFont="1" applyFill="1" applyBorder="1" applyAlignment="1">
      <alignment vertical="center"/>
    </xf>
    <xf numFmtId="170" fontId="12" fillId="4" borderId="6" xfId="5" applyNumberFormat="1" applyFont="1" applyFill="1" applyBorder="1" applyAlignment="1">
      <alignment horizontal="right" vertical="center"/>
    </xf>
    <xf numFmtId="183" fontId="12" fillId="4" borderId="6" xfId="5" applyNumberFormat="1" applyFont="1" applyFill="1" applyBorder="1" applyAlignment="1">
      <alignment vertical="center"/>
    </xf>
    <xf numFmtId="2" fontId="12" fillId="4" borderId="5" xfId="21" applyNumberFormat="1" applyFont="1" applyFill="1" applyBorder="1" applyAlignment="1">
      <alignment vertical="center"/>
    </xf>
    <xf numFmtId="177" fontId="12" fillId="4" borderId="5" xfId="21" applyNumberFormat="1" applyFont="1" applyFill="1" applyBorder="1" applyAlignment="1">
      <alignment vertical="center"/>
    </xf>
    <xf numFmtId="175" fontId="12" fillId="5" borderId="0" xfId="29" applyNumberFormat="1" applyFont="1" applyFill="1" applyBorder="1" applyAlignment="1">
      <alignment vertical="center"/>
    </xf>
    <xf numFmtId="168" fontId="12" fillId="5" borderId="6" xfId="21" applyNumberFormat="1" applyFont="1" applyFill="1" applyBorder="1" applyAlignment="1">
      <alignment vertical="center"/>
    </xf>
    <xf numFmtId="174" fontId="12" fillId="4" borderId="6" xfId="21" applyNumberFormat="1" applyFont="1" applyFill="1" applyBorder="1" applyAlignment="1">
      <alignment horizontal="right" vertical="center"/>
    </xf>
    <xf numFmtId="187" fontId="12" fillId="4" borderId="9" xfId="21" applyNumberFormat="1" applyFont="1" applyFill="1" applyBorder="1" applyAlignment="1">
      <alignment vertical="center"/>
    </xf>
    <xf numFmtId="176" fontId="12" fillId="4" borderId="6" xfId="33" applyNumberFormat="1" applyFont="1" applyFill="1" applyBorder="1" applyAlignment="1">
      <alignment horizontal="right" vertical="center"/>
    </xf>
    <xf numFmtId="176" fontId="12" fillId="5" borderId="5" xfId="21" applyNumberFormat="1" applyFont="1" applyFill="1" applyBorder="1" applyAlignment="1">
      <alignment horizontal="right" vertical="center"/>
    </xf>
    <xf numFmtId="176" fontId="12" fillId="5" borderId="0" xfId="21" applyNumberFormat="1" applyFont="1" applyFill="1" applyBorder="1" applyAlignment="1">
      <alignment horizontal="right" vertical="center"/>
    </xf>
    <xf numFmtId="176" fontId="12" fillId="5" borderId="6" xfId="21" applyNumberFormat="1" applyFont="1" applyFill="1" applyBorder="1" applyAlignment="1">
      <alignment horizontal="right" vertical="center"/>
    </xf>
    <xf numFmtId="176" fontId="12" fillId="4" borderId="6" xfId="21" applyNumberFormat="1" applyFont="1" applyFill="1" applyBorder="1" applyAlignment="1">
      <alignment horizontal="right" vertical="center"/>
    </xf>
    <xf numFmtId="0" fontId="12" fillId="4" borderId="1" xfId="21" applyFont="1" applyFill="1" applyBorder="1"/>
    <xf numFmtId="0" fontId="14" fillId="4" borderId="1" xfId="21" applyFont="1" applyFill="1" applyBorder="1"/>
    <xf numFmtId="168" fontId="12" fillId="4" borderId="6" xfId="21" applyNumberFormat="1" applyFont="1" applyFill="1" applyBorder="1" applyAlignment="1">
      <alignment horizontal="right" vertical="center"/>
    </xf>
    <xf numFmtId="172" fontId="13" fillId="4" borderId="1" xfId="15" applyNumberFormat="1" applyFont="1" applyFill="1" applyBorder="1" applyAlignment="1">
      <alignment vertical="center"/>
    </xf>
    <xf numFmtId="38" fontId="2" fillId="0" borderId="1" xfId="18" applyNumberFormat="1" applyFont="1" applyBorder="1"/>
    <xf numFmtId="0" fontId="2" fillId="0" borderId="1" xfId="18" applyFont="1" applyBorder="1"/>
    <xf numFmtId="17" fontId="13" fillId="4" borderId="1" xfId="21" applyNumberFormat="1" applyFont="1" applyFill="1" applyBorder="1" applyAlignment="1">
      <alignment horizontal="center" vertical="center" wrapText="1"/>
    </xf>
    <xf numFmtId="17" fontId="13" fillId="4" borderId="4" xfId="21" applyNumberFormat="1" applyFont="1" applyFill="1" applyBorder="1" applyAlignment="1">
      <alignment horizontal="center" vertical="center" wrapText="1"/>
    </xf>
    <xf numFmtId="17" fontId="13" fillId="4" borderId="0" xfId="21" applyNumberFormat="1" applyFont="1" applyFill="1" applyBorder="1" applyAlignment="1">
      <alignment horizontal="center" vertical="center" wrapText="1"/>
    </xf>
    <xf numFmtId="17" fontId="20" fillId="4" borderId="0" xfId="21" applyNumberFormat="1" applyFont="1" applyFill="1" applyBorder="1" applyAlignment="1">
      <alignment horizontal="center" vertical="center" wrapText="1"/>
    </xf>
    <xf numFmtId="169" fontId="12" fillId="4" borderId="2" xfId="0" applyNumberFormat="1" applyFont="1" applyFill="1" applyBorder="1" applyAlignment="1" applyProtection="1">
      <alignment horizontal="right" vertical="center"/>
      <protection locked="0"/>
    </xf>
    <xf numFmtId="170" fontId="12" fillId="5" borderId="0" xfId="7" applyNumberFormat="1" applyFont="1" applyFill="1" applyBorder="1" applyAlignment="1">
      <alignment vertical="center"/>
    </xf>
    <xf numFmtId="169" fontId="12" fillId="4" borderId="0" xfId="0" applyNumberFormat="1" applyFont="1" applyFill="1" applyBorder="1" applyAlignment="1" applyProtection="1">
      <alignment horizontal="right" vertical="center"/>
      <protection locked="0"/>
    </xf>
    <xf numFmtId="0" fontId="12" fillId="4" borderId="3" xfId="21" applyFont="1" applyFill="1" applyBorder="1" applyAlignment="1">
      <alignment vertical="center"/>
    </xf>
    <xf numFmtId="169" fontId="12" fillId="4" borderId="3" xfId="0" applyNumberFormat="1" applyFont="1" applyFill="1" applyBorder="1" applyAlignment="1" applyProtection="1">
      <alignment vertical="center"/>
      <protection locked="0"/>
    </xf>
    <xf numFmtId="169" fontId="12" fillId="4" borderId="3" xfId="0" applyNumberFormat="1" applyFont="1" applyFill="1" applyBorder="1" applyAlignment="1" applyProtection="1">
      <alignment horizontal="right" vertical="center"/>
      <protection locked="0"/>
    </xf>
    <xf numFmtId="169" fontId="13" fillId="4" borderId="1" xfId="0" applyNumberFormat="1" applyFont="1" applyFill="1" applyBorder="1" applyAlignment="1" applyProtection="1">
      <alignment horizontal="right" vertical="center"/>
      <protection locked="0"/>
    </xf>
    <xf numFmtId="9" fontId="13" fillId="5" borderId="2" xfId="29" applyFont="1" applyFill="1" applyBorder="1" applyAlignment="1">
      <alignment vertical="center"/>
    </xf>
    <xf numFmtId="9" fontId="13" fillId="4" borderId="2" xfId="29" applyFont="1" applyFill="1" applyBorder="1" applyAlignment="1">
      <alignment horizontal="right" vertical="center"/>
    </xf>
    <xf numFmtId="0" fontId="13" fillId="4" borderId="6" xfId="21" applyFont="1" applyFill="1" applyBorder="1" applyAlignment="1">
      <alignment vertical="center"/>
    </xf>
    <xf numFmtId="184" fontId="13" fillId="4" borderId="6" xfId="5" applyNumberFormat="1" applyFont="1" applyFill="1" applyBorder="1" applyAlignment="1">
      <alignment horizontal="right" vertical="center"/>
    </xf>
    <xf numFmtId="173" fontId="13" fillId="4" borderId="6" xfId="29" applyNumberFormat="1" applyFont="1" applyFill="1" applyBorder="1" applyAlignment="1">
      <alignment horizontal="right" vertical="center"/>
    </xf>
    <xf numFmtId="184" fontId="12" fillId="4" borderId="2" xfId="5" applyNumberFormat="1" applyFont="1" applyFill="1" applyBorder="1" applyAlignment="1">
      <alignment horizontal="right" vertical="center"/>
    </xf>
    <xf numFmtId="173" fontId="12" fillId="4" borderId="2" xfId="5" applyNumberFormat="1" applyFont="1" applyFill="1" applyBorder="1" applyAlignment="1">
      <alignment horizontal="right" vertical="center"/>
    </xf>
    <xf numFmtId="184" fontId="13" fillId="4" borderId="2" xfId="5" applyNumberFormat="1" applyFont="1" applyFill="1" applyBorder="1" applyAlignment="1">
      <alignment horizontal="right" vertical="center"/>
    </xf>
    <xf numFmtId="173" fontId="13" fillId="4" borderId="2" xfId="5" applyNumberFormat="1" applyFont="1" applyFill="1" applyBorder="1" applyAlignment="1">
      <alignment horizontal="right" vertical="center"/>
    </xf>
    <xf numFmtId="0" fontId="13" fillId="4" borderId="4" xfId="24" applyFont="1" applyFill="1" applyBorder="1" applyAlignment="1">
      <alignment horizontal="left" vertical="center" indent="1"/>
    </xf>
    <xf numFmtId="184" fontId="13" fillId="4" borderId="5" xfId="5" applyNumberFormat="1" applyFont="1" applyFill="1" applyBorder="1" applyAlignment="1">
      <alignment horizontal="right" vertical="center"/>
    </xf>
    <xf numFmtId="173" fontId="13" fillId="4" borderId="5" xfId="29" applyNumberFormat="1" applyFont="1" applyFill="1" applyBorder="1" applyAlignment="1">
      <alignment horizontal="right" vertical="center"/>
    </xf>
    <xf numFmtId="175" fontId="13" fillId="4" borderId="4" xfId="29" applyNumberFormat="1" applyFont="1" applyFill="1" applyBorder="1" applyAlignment="1">
      <alignment horizontal="right" vertical="center"/>
    </xf>
    <xf numFmtId="173" fontId="13" fillId="4" borderId="4" xfId="29" applyNumberFormat="1" applyFont="1" applyFill="1" applyBorder="1" applyAlignment="1">
      <alignment horizontal="right" vertical="center"/>
    </xf>
    <xf numFmtId="0" fontId="13" fillId="4" borderId="7" xfId="21" applyFont="1" applyFill="1" applyBorder="1" applyAlignment="1">
      <alignment vertical="center"/>
    </xf>
    <xf numFmtId="184" fontId="13" fillId="5" borderId="7" xfId="5" applyNumberFormat="1" applyFont="1" applyFill="1" applyBorder="1" applyAlignment="1">
      <alignment horizontal="right" vertical="center"/>
    </xf>
    <xf numFmtId="184" fontId="13" fillId="4" borderId="7" xfId="5" applyNumberFormat="1" applyFont="1" applyFill="1" applyBorder="1" applyAlignment="1">
      <alignment horizontal="right" vertical="center"/>
    </xf>
    <xf numFmtId="176" fontId="13" fillId="4" borderId="7" xfId="29" applyNumberFormat="1" applyFont="1" applyFill="1" applyBorder="1" applyAlignment="1">
      <alignment horizontal="right" vertical="center"/>
    </xf>
    <xf numFmtId="184" fontId="12" fillId="5" borderId="2" xfId="5" applyNumberFormat="1" applyFont="1" applyFill="1" applyBorder="1" applyAlignment="1">
      <alignment horizontal="right" vertical="center"/>
    </xf>
    <xf numFmtId="176" fontId="12" fillId="4" borderId="2" xfId="5" applyNumberFormat="1" applyFont="1" applyFill="1" applyBorder="1" applyAlignment="1">
      <alignment horizontal="right" vertical="center"/>
    </xf>
    <xf numFmtId="0" fontId="13" fillId="4" borderId="3" xfId="21" applyFont="1" applyFill="1" applyBorder="1" applyAlignment="1">
      <alignment vertical="center"/>
    </xf>
    <xf numFmtId="184" fontId="13" fillId="5" borderId="3" xfId="5" applyNumberFormat="1" applyFont="1" applyFill="1" applyBorder="1" applyAlignment="1">
      <alignment horizontal="right" vertical="center"/>
    </xf>
    <xf numFmtId="184" fontId="13" fillId="4" borderId="3" xfId="5" applyNumberFormat="1" applyFont="1" applyFill="1" applyBorder="1" applyAlignment="1">
      <alignment horizontal="right" vertical="center"/>
    </xf>
    <xf numFmtId="176" fontId="13" fillId="4" borderId="3" xfId="5" applyNumberFormat="1" applyFont="1" applyFill="1" applyBorder="1" applyAlignment="1">
      <alignment horizontal="right" vertical="center"/>
    </xf>
    <xf numFmtId="0" fontId="13" fillId="4" borderId="1" xfId="0" applyFont="1" applyFill="1" applyBorder="1" applyAlignment="1">
      <alignment vertical="center" wrapText="1"/>
    </xf>
    <xf numFmtId="17" fontId="13" fillId="4" borderId="1" xfId="0" applyNumberFormat="1" applyFont="1" applyFill="1" applyBorder="1" applyAlignment="1">
      <alignment horizontal="center" vertical="center" wrapText="1"/>
    </xf>
    <xf numFmtId="0" fontId="12" fillId="4" borderId="0" xfId="26" applyFont="1" applyFill="1" applyAlignment="1">
      <alignment horizontal="center" vertical="center"/>
    </xf>
    <xf numFmtId="0" fontId="23" fillId="0" borderId="9" xfId="0" applyFont="1" applyBorder="1" applyAlignment="1">
      <alignment horizontal="justify" vertical="center" wrapText="1"/>
    </xf>
    <xf numFmtId="0" fontId="12" fillId="3" borderId="2" xfId="0" applyFont="1" applyFill="1" applyBorder="1" applyAlignment="1">
      <alignment vertical="center" wrapText="1"/>
    </xf>
    <xf numFmtId="170" fontId="12" fillId="4" borderId="2" xfId="7" applyNumberFormat="1" applyFont="1" applyFill="1" applyBorder="1" applyAlignment="1">
      <alignment vertical="center"/>
    </xf>
    <xf numFmtId="178" fontId="12" fillId="4" borderId="2" xfId="29" applyNumberFormat="1" applyFont="1" applyFill="1" applyBorder="1" applyAlignment="1">
      <alignment vertical="center"/>
    </xf>
    <xf numFmtId="169" fontId="12" fillId="4" borderId="0" xfId="0" applyNumberFormat="1" applyFont="1" applyFill="1" applyBorder="1" applyAlignment="1">
      <alignment horizontal="right" vertical="center"/>
    </xf>
    <xf numFmtId="175" fontId="12" fillId="5" borderId="2" xfId="29" applyNumberFormat="1" applyFont="1" applyFill="1" applyBorder="1" applyAlignment="1">
      <alignment vertical="center"/>
    </xf>
    <xf numFmtId="175" fontId="12" fillId="4" borderId="2" xfId="29" applyNumberFormat="1" applyFont="1" applyFill="1" applyBorder="1" applyAlignment="1">
      <alignment vertical="center"/>
    </xf>
    <xf numFmtId="175" fontId="13" fillId="5" borderId="4" xfId="29" applyNumberFormat="1" applyFont="1" applyFill="1" applyBorder="1" applyAlignment="1">
      <alignment horizontal="right" vertical="center"/>
    </xf>
    <xf numFmtId="170" fontId="13" fillId="5" borderId="5" xfId="7" applyNumberFormat="1" applyFont="1" applyFill="1" applyBorder="1" applyAlignment="1">
      <alignment vertical="center"/>
    </xf>
    <xf numFmtId="170" fontId="13" fillId="5" borderId="6" xfId="7" applyNumberFormat="1" applyFont="1" applyFill="1" applyBorder="1" applyAlignment="1">
      <alignment vertical="center"/>
    </xf>
    <xf numFmtId="175" fontId="13" fillId="5" borderId="4" xfId="24" applyNumberFormat="1" applyFont="1" applyFill="1" applyBorder="1" applyAlignment="1">
      <alignment horizontal="right" vertical="center"/>
    </xf>
    <xf numFmtId="17" fontId="13" fillId="4" borderId="1" xfId="0" quotePrefix="1" applyNumberFormat="1" applyFont="1" applyFill="1" applyBorder="1" applyAlignment="1">
      <alignment horizontal="center" vertical="center" wrapText="1"/>
    </xf>
    <xf numFmtId="0" fontId="12" fillId="4" borderId="2" xfId="24" applyFont="1" applyFill="1" applyBorder="1" applyAlignment="1">
      <alignment horizontal="left" vertical="center" indent="2"/>
    </xf>
    <xf numFmtId="176" fontId="12" fillId="4" borderId="5" xfId="33" applyNumberFormat="1" applyFont="1" applyFill="1" applyBorder="1" applyAlignment="1">
      <alignment horizontal="right" vertical="center"/>
    </xf>
    <xf numFmtId="188" fontId="21" fillId="0" borderId="0" xfId="0" applyNumberFormat="1" applyFont="1"/>
    <xf numFmtId="187" fontId="12" fillId="4" borderId="5" xfId="5" applyNumberFormat="1" applyFont="1" applyFill="1" applyBorder="1" applyAlignment="1">
      <alignment vertical="center"/>
    </xf>
    <xf numFmtId="187" fontId="12" fillId="4" borderId="0" xfId="5" applyNumberFormat="1" applyFont="1" applyFill="1" applyBorder="1" applyAlignment="1">
      <alignment vertical="center"/>
    </xf>
    <xf numFmtId="0" fontId="13" fillId="4" borderId="4" xfId="21" applyFont="1" applyFill="1" applyBorder="1" applyAlignment="1">
      <alignment horizontal="center" vertical="center"/>
    </xf>
    <xf numFmtId="0" fontId="13" fillId="4" borderId="0" xfId="26" applyFont="1" applyFill="1" applyBorder="1" applyAlignment="1">
      <alignment horizontal="center" vertical="center"/>
    </xf>
    <xf numFmtId="0" fontId="13" fillId="4" borderId="1" xfId="26" applyFont="1" applyFill="1" applyBorder="1" applyAlignment="1">
      <alignment horizontal="center" vertical="center"/>
    </xf>
    <xf numFmtId="0" fontId="13" fillId="4" borderId="0" xfId="2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4" fillId="0" borderId="0" xfId="24" applyFont="1" applyFill="1" applyBorder="1" applyAlignment="1">
      <alignment horizontal="left" vertical="center" wrapText="1"/>
    </xf>
    <xf numFmtId="17" fontId="13" fillId="4" borderId="1" xfId="21" applyNumberFormat="1" applyFont="1" applyFill="1" applyBorder="1" applyAlignment="1">
      <alignment horizontal="center" vertical="center"/>
    </xf>
    <xf numFmtId="0" fontId="13" fillId="4" borderId="1" xfId="21" applyFont="1" applyFill="1" applyBorder="1" applyAlignment="1">
      <alignment horizontal="center" vertical="center"/>
    </xf>
    <xf numFmtId="0" fontId="13" fillId="4" borderId="1" xfId="21" applyFont="1" applyFill="1" applyBorder="1" applyAlignment="1">
      <alignment horizontal="center" wrapText="1"/>
    </xf>
    <xf numFmtId="0" fontId="13" fillId="4" borderId="1" xfId="21" applyFont="1" applyFill="1" applyBorder="1" applyAlignment="1">
      <alignment horizontal="center"/>
    </xf>
    <xf numFmtId="0" fontId="13" fillId="4" borderId="4" xfId="21" applyFont="1" applyFill="1" applyBorder="1" applyAlignment="1">
      <alignment horizontal="center" vertical="center" wrapText="1"/>
    </xf>
    <xf numFmtId="17" fontId="13" fillId="4" borderId="8" xfId="21" applyNumberFormat="1" applyFont="1" applyFill="1" applyBorder="1" applyAlignment="1">
      <alignment horizontal="center" vertical="center"/>
    </xf>
    <xf numFmtId="175" fontId="13" fillId="4" borderId="8" xfId="21" applyNumberFormat="1" applyFont="1" applyFill="1" applyBorder="1" applyAlignment="1">
      <alignment horizontal="center" vertical="center"/>
    </xf>
    <xf numFmtId="175" fontId="13" fillId="4" borderId="1" xfId="21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 wrapText="1"/>
    </xf>
    <xf numFmtId="49" fontId="13" fillId="4" borderId="0" xfId="18" applyNumberFormat="1" applyFont="1" applyFill="1" applyBorder="1" applyAlignment="1">
      <alignment horizontal="center" vertical="center" wrapText="1"/>
    </xf>
    <xf numFmtId="0" fontId="13" fillId="4" borderId="1" xfId="18" applyFont="1" applyFill="1" applyBorder="1" applyAlignment="1">
      <alignment horizontal="center" vertical="center" wrapText="1"/>
    </xf>
  </cellXfs>
  <cellStyles count="38">
    <cellStyle name="60% - akcent 1" xfId="1"/>
    <cellStyle name="Comma [0] 2" xfId="2"/>
    <cellStyle name="Comma 2" xfId="3"/>
    <cellStyle name="Diseño" xfId="4"/>
    <cellStyle name="Millares" xfId="5" builtinId="3"/>
    <cellStyle name="Millares [0]" xfId="6" builtinId="6"/>
    <cellStyle name="Millares [0] 10" xfId="7"/>
    <cellStyle name="Millares [0] 2" xfId="8"/>
    <cellStyle name="Millares [0] 2 19" xfId="9"/>
    <cellStyle name="Millares [0] 2 3" xfId="10"/>
    <cellStyle name="Millares [0] 3" xfId="11"/>
    <cellStyle name="Millares 14" xfId="12"/>
    <cellStyle name="Millares 14 2" xfId="13"/>
    <cellStyle name="Millares 18" xfId="14"/>
    <cellStyle name="Millares 2" xfId="15"/>
    <cellStyle name="Millares 3" xfId="16"/>
    <cellStyle name="No-definido" xfId="17"/>
    <cellStyle name="Normal" xfId="0" builtinId="0"/>
    <cellStyle name="Normal 10" xfId="18"/>
    <cellStyle name="Normal 11" xfId="19"/>
    <cellStyle name="Normal 17 2" xfId="20"/>
    <cellStyle name="Normal 2" xfId="21"/>
    <cellStyle name="Normal 2 2" xfId="22"/>
    <cellStyle name="Normal 2 2 2" xfId="23"/>
    <cellStyle name="Normal 3" xfId="24"/>
    <cellStyle name="Normal 4" xfId="25"/>
    <cellStyle name="Normal_graficos" xfId="26"/>
    <cellStyle name="Normal_operacional" xfId="27"/>
    <cellStyle name="Percent 2" xfId="28"/>
    <cellStyle name="Porcentaje" xfId="29" builtinId="5"/>
    <cellStyle name="Porcentaje 2" xfId="30"/>
    <cellStyle name="Porcentaje 3" xfId="31"/>
    <cellStyle name="Porcentual 2" xfId="32"/>
    <cellStyle name="Porcentual 2 10" xfId="33"/>
    <cellStyle name="Porcentual 2 2" xfId="34"/>
    <cellStyle name="Porcentual 3" xfId="35"/>
    <cellStyle name="Porcentual 3 2" xfId="36"/>
    <cellStyle name="Porcentual 3 2 2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2:Q14"/>
  <sheetViews>
    <sheetView showGridLines="0" tabSelected="1" zoomScaleNormal="100" workbookViewId="0">
      <selection activeCell="B3" sqref="B3"/>
    </sheetView>
  </sheetViews>
  <sheetFormatPr baseColWidth="10" defaultRowHeight="12.75"/>
  <cols>
    <col min="1" max="1" width="5.42578125" style="2" customWidth="1"/>
    <col min="2" max="2" width="26.5703125" style="2" customWidth="1"/>
    <col min="3" max="5" width="11.5703125" style="2" customWidth="1"/>
    <col min="6" max="6" width="1" style="2" customWidth="1"/>
    <col min="7" max="9" width="10.28515625" style="2" customWidth="1"/>
    <col min="10" max="10" width="1.140625" style="2" customWidth="1"/>
    <col min="11" max="12" width="10.42578125" style="2" customWidth="1"/>
    <col min="13" max="16384" width="11.42578125" style="2"/>
  </cols>
  <sheetData>
    <row r="2" spans="1:17" s="61" customFormat="1" ht="11.25" customHeight="1" thickBot="1">
      <c r="C2" s="252" t="s">
        <v>114</v>
      </c>
      <c r="D2" s="252"/>
      <c r="E2" s="252"/>
      <c r="F2" s="252"/>
      <c r="G2" s="252"/>
      <c r="H2" s="252"/>
      <c r="I2" s="252"/>
      <c r="J2" s="64"/>
      <c r="K2" s="253" t="s">
        <v>115</v>
      </c>
      <c r="L2" s="253"/>
      <c r="M2" s="62"/>
      <c r="O2" s="65"/>
    </row>
    <row r="3" spans="1:17" s="61" customFormat="1" ht="12" thickBot="1">
      <c r="B3" s="63"/>
      <c r="C3" s="250" t="s">
        <v>116</v>
      </c>
      <c r="D3" s="250"/>
      <c r="E3" s="250"/>
      <c r="F3" s="103"/>
      <c r="G3" s="250" t="s">
        <v>117</v>
      </c>
      <c r="H3" s="250"/>
      <c r="I3" s="250"/>
      <c r="J3" s="64"/>
      <c r="K3" s="251" t="s">
        <v>118</v>
      </c>
      <c r="L3" s="251"/>
      <c r="O3" s="66"/>
      <c r="P3" s="66"/>
      <c r="Q3" s="66"/>
    </row>
    <row r="4" spans="1:17" s="61" customFormat="1" ht="12" thickBot="1">
      <c r="B4" s="230" t="s">
        <v>119</v>
      </c>
      <c r="C4" s="244" t="s">
        <v>152</v>
      </c>
      <c r="D4" s="244" t="s">
        <v>153</v>
      </c>
      <c r="E4" s="231" t="s">
        <v>88</v>
      </c>
      <c r="F4" s="36"/>
      <c r="G4" s="231" t="s">
        <v>154</v>
      </c>
      <c r="H4" s="231" t="s">
        <v>155</v>
      </c>
      <c r="I4" s="231" t="s">
        <v>88</v>
      </c>
      <c r="J4" s="232"/>
      <c r="K4" s="231" t="str">
        <f>+C4</f>
        <v>Sep-21</v>
      </c>
      <c r="L4" s="231" t="str">
        <f>+D4</f>
        <v>Sep-20</v>
      </c>
      <c r="O4" s="66"/>
      <c r="P4" s="66"/>
      <c r="Q4" s="66"/>
    </row>
    <row r="5" spans="1:17" s="61" customFormat="1" ht="11.25">
      <c r="B5" s="233"/>
      <c r="C5" s="233"/>
      <c r="D5" s="101"/>
      <c r="E5" s="101"/>
      <c r="F5" s="67"/>
      <c r="G5" s="233"/>
      <c r="H5" s="101"/>
      <c r="I5" s="101"/>
      <c r="J5" s="64"/>
      <c r="K5" s="233"/>
      <c r="L5" s="101"/>
      <c r="O5" s="66"/>
      <c r="P5" s="66"/>
      <c r="Q5" s="66"/>
    </row>
    <row r="6" spans="1:17" s="61" customFormat="1" ht="11.25">
      <c r="A6" s="68"/>
      <c r="B6" s="234" t="s">
        <v>120</v>
      </c>
      <c r="C6" s="115">
        <v>20218.681370000002</v>
      </c>
      <c r="D6" s="235">
        <v>16110</v>
      </c>
      <c r="E6" s="236">
        <v>0.25503436633605303</v>
      </c>
      <c r="F6" s="237"/>
      <c r="G6" s="115">
        <v>7409.5736000000015</v>
      </c>
      <c r="H6" s="235">
        <v>5425</v>
      </c>
      <c r="I6" s="236">
        <v>0.36571163773598681</v>
      </c>
      <c r="J6" s="64"/>
      <c r="K6" s="238">
        <v>0.36165938744501958</v>
      </c>
      <c r="L6" s="239">
        <v>0.30074337901762604</v>
      </c>
      <c r="O6" s="66"/>
      <c r="P6" s="66"/>
      <c r="Q6" s="66"/>
    </row>
    <row r="10" spans="1:17" s="61" customFormat="1" ht="11.25" customHeight="1" thickBot="1">
      <c r="C10" s="252" t="s">
        <v>114</v>
      </c>
      <c r="D10" s="252"/>
      <c r="E10" s="252"/>
      <c r="F10" s="252"/>
      <c r="G10" s="252"/>
      <c r="H10" s="252"/>
      <c r="I10" s="252"/>
      <c r="J10" s="64"/>
      <c r="K10" s="253" t="s">
        <v>115</v>
      </c>
      <c r="L10" s="253"/>
      <c r="M10" s="62"/>
      <c r="O10" s="65"/>
    </row>
    <row r="11" spans="1:17" s="61" customFormat="1" ht="12" thickBot="1">
      <c r="B11" s="63"/>
      <c r="C11" s="250" t="s">
        <v>116</v>
      </c>
      <c r="D11" s="250"/>
      <c r="E11" s="250"/>
      <c r="F11" s="103"/>
      <c r="G11" s="250" t="s">
        <v>117</v>
      </c>
      <c r="H11" s="250"/>
      <c r="I11" s="250"/>
      <c r="J11" s="64"/>
      <c r="K11" s="251" t="s">
        <v>118</v>
      </c>
      <c r="L11" s="251"/>
      <c r="O11" s="66"/>
      <c r="P11" s="66"/>
      <c r="Q11" s="66"/>
    </row>
    <row r="12" spans="1:17" s="61" customFormat="1" ht="12" thickBot="1">
      <c r="B12" s="230" t="s">
        <v>119</v>
      </c>
      <c r="C12" s="231" t="s">
        <v>148</v>
      </c>
      <c r="D12" s="231" t="s">
        <v>149</v>
      </c>
      <c r="E12" s="231" t="s">
        <v>88</v>
      </c>
      <c r="F12" s="36"/>
      <c r="G12" s="231" t="s">
        <v>150</v>
      </c>
      <c r="H12" s="231" t="s">
        <v>151</v>
      </c>
      <c r="I12" s="231" t="s">
        <v>88</v>
      </c>
      <c r="J12" s="232"/>
      <c r="K12" s="231" t="s">
        <v>148</v>
      </c>
      <c r="L12" s="231" t="s">
        <v>149</v>
      </c>
      <c r="O12" s="66"/>
      <c r="P12" s="66"/>
      <c r="Q12" s="66"/>
    </row>
    <row r="13" spans="1:17" s="61" customFormat="1" ht="11.25">
      <c r="B13" s="233"/>
      <c r="C13" s="233"/>
      <c r="D13" s="101"/>
      <c r="E13" s="101"/>
      <c r="F13" s="67"/>
      <c r="G13" s="233"/>
      <c r="H13" s="101"/>
      <c r="I13" s="101"/>
      <c r="J13" s="64"/>
      <c r="K13" s="233"/>
      <c r="L13" s="101"/>
      <c r="O13" s="66"/>
      <c r="P13" s="66"/>
      <c r="Q13" s="66"/>
    </row>
    <row r="14" spans="1:17" s="61" customFormat="1" ht="11.25">
      <c r="A14" s="68"/>
      <c r="B14" s="234" t="s">
        <v>120</v>
      </c>
      <c r="C14" s="115">
        <v>12809.107770000001</v>
      </c>
      <c r="D14" s="235">
        <v>10685</v>
      </c>
      <c r="E14" s="236">
        <v>0.1988</v>
      </c>
      <c r="F14" s="237"/>
      <c r="G14" s="115">
        <v>6615.1077700000005</v>
      </c>
      <c r="H14" s="235">
        <v>5156</v>
      </c>
      <c r="I14" s="236">
        <v>0.28299999999999997</v>
      </c>
      <c r="J14" s="64"/>
      <c r="K14" s="238">
        <v>0.34546088110798451</v>
      </c>
      <c r="L14" s="239">
        <v>0.29699999999999999</v>
      </c>
      <c r="O14" s="66"/>
      <c r="P14" s="66"/>
      <c r="Q14" s="66"/>
    </row>
  </sheetData>
  <mergeCells count="10">
    <mergeCell ref="C11:E11"/>
    <mergeCell ref="G11:I11"/>
    <mergeCell ref="K11:L11"/>
    <mergeCell ref="C2:I2"/>
    <mergeCell ref="K2:L2"/>
    <mergeCell ref="C3:E3"/>
    <mergeCell ref="G3:I3"/>
    <mergeCell ref="K3:L3"/>
    <mergeCell ref="C10:I10"/>
    <mergeCell ref="K10:L1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&amp;C&amp;"Arial"&amp;8&amp;K000000INTERNAL&amp;1#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1:D6"/>
  <sheetViews>
    <sheetView showGridLines="0" zoomScaleNormal="100" workbookViewId="0">
      <selection activeCell="B3" sqref="B3"/>
    </sheetView>
  </sheetViews>
  <sheetFormatPr baseColWidth="10" defaultRowHeight="12.75"/>
  <cols>
    <col min="1" max="1" width="5.28515625" style="1" customWidth="1"/>
    <col min="2" max="2" width="28.5703125" style="1" customWidth="1"/>
    <col min="3" max="3" width="12.42578125" style="1" customWidth="1"/>
    <col min="4" max="4" width="13.28515625" style="1" customWidth="1"/>
    <col min="5" max="16384" width="11.42578125" style="1"/>
  </cols>
  <sheetData>
    <row r="1" spans="2:4" ht="12.75" customHeight="1"/>
    <row r="3" spans="2:4" s="44" customFormat="1" ht="30" customHeight="1" thickBot="1">
      <c r="B3" s="106" t="s">
        <v>65</v>
      </c>
      <c r="C3" s="195" t="s">
        <v>157</v>
      </c>
      <c r="D3" s="195" t="s">
        <v>147</v>
      </c>
    </row>
    <row r="4" spans="2:4" s="44" customFormat="1" ht="6" customHeight="1">
      <c r="B4" s="105"/>
      <c r="C4" s="22"/>
      <c r="D4" s="21"/>
    </row>
    <row r="5" spans="2:4" s="44" customFormat="1" ht="11.25">
      <c r="B5" s="110" t="s">
        <v>38</v>
      </c>
      <c r="C5" s="206">
        <v>1</v>
      </c>
      <c r="D5" s="207">
        <v>1</v>
      </c>
    </row>
    <row r="6" spans="2:4" s="44" customFormat="1" ht="8.25" customHeight="1"/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&amp;C&amp;"Arial"&amp;8&amp;K000000INTERNAL&amp;1#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F40"/>
  <sheetViews>
    <sheetView showGridLines="0" zoomScaleNormal="100" workbookViewId="0">
      <selection activeCell="A2" sqref="A2:A3"/>
    </sheetView>
  </sheetViews>
  <sheetFormatPr baseColWidth="10" defaultRowHeight="11.25"/>
  <cols>
    <col min="1" max="1" width="34.7109375" style="45" customWidth="1"/>
    <col min="2" max="5" width="13.140625" style="45" customWidth="1"/>
    <col min="6" max="6" width="11.28515625" style="45" customWidth="1"/>
    <col min="7" max="16384" width="11.42578125" style="45"/>
  </cols>
  <sheetData>
    <row r="1" spans="1:6" ht="12" thickBot="1"/>
    <row r="2" spans="1:6" ht="20.25" customHeight="1">
      <c r="A2" s="265" t="s">
        <v>107</v>
      </c>
      <c r="B2" s="261" t="str">
        <f>+Market!C4</f>
        <v>Sep-21</v>
      </c>
      <c r="C2" s="261" t="str">
        <f>+Market!D4</f>
        <v>Sep-20</v>
      </c>
      <c r="D2" s="261" t="s">
        <v>87</v>
      </c>
      <c r="E2" s="262" t="s">
        <v>88</v>
      </c>
    </row>
    <row r="3" spans="1:6" ht="20.25" customHeight="1" thickBot="1">
      <c r="A3" s="266"/>
      <c r="B3" s="256"/>
      <c r="C3" s="256"/>
      <c r="D3" s="256"/>
      <c r="E3" s="263"/>
    </row>
    <row r="4" spans="1:6" ht="18" customHeight="1">
      <c r="A4" s="208" t="s">
        <v>45</v>
      </c>
      <c r="B4" s="242">
        <v>11357.637495999999</v>
      </c>
      <c r="C4" s="209">
        <v>11579.328660818224</v>
      </c>
      <c r="D4" s="209">
        <f t="shared" ref="D4:D18" si="0">+B4-C4</f>
        <v>-221.69116481822493</v>
      </c>
      <c r="E4" s="210">
        <f t="shared" ref="E4:E18" si="1">+B4/C4-1</f>
        <v>-1.9145424688425727E-2</v>
      </c>
    </row>
    <row r="5" spans="1:6">
      <c r="A5" s="137" t="s">
        <v>46</v>
      </c>
      <c r="B5" s="115">
        <v>5186.3637600000002</v>
      </c>
      <c r="C5" s="211">
        <v>6066.382054552796</v>
      </c>
      <c r="D5" s="211">
        <f t="shared" si="0"/>
        <v>-880.01829455279585</v>
      </c>
      <c r="E5" s="212">
        <f t="shared" si="1"/>
        <v>-0.14506476622130082</v>
      </c>
    </row>
    <row r="6" spans="1:6">
      <c r="A6" s="137" t="s">
        <v>61</v>
      </c>
      <c r="B6" s="115">
        <v>6084.903037</v>
      </c>
      <c r="C6" s="211">
        <v>5418.2406615414466</v>
      </c>
      <c r="D6" s="211">
        <f t="shared" si="0"/>
        <v>666.66237545855347</v>
      </c>
      <c r="E6" s="212">
        <f t="shared" si="1"/>
        <v>0.12304037732958384</v>
      </c>
    </row>
    <row r="7" spans="1:6">
      <c r="A7" s="137" t="s">
        <v>68</v>
      </c>
      <c r="B7" s="115">
        <v>86.370699000000002</v>
      </c>
      <c r="C7" s="211">
        <v>94.705944723980011</v>
      </c>
      <c r="D7" s="211">
        <f t="shared" si="0"/>
        <v>-8.3352457239800088</v>
      </c>
      <c r="E7" s="212">
        <f t="shared" si="1"/>
        <v>-8.8011853408706653E-2</v>
      </c>
    </row>
    <row r="8" spans="1:6" ht="16.5" customHeight="1">
      <c r="A8" s="138" t="s">
        <v>47</v>
      </c>
      <c r="B8" s="111">
        <v>8861.0438720000002</v>
      </c>
      <c r="C8" s="213">
        <v>4530.7664858856606</v>
      </c>
      <c r="D8" s="213">
        <f t="shared" si="0"/>
        <v>4330.2773861143396</v>
      </c>
      <c r="E8" s="214">
        <f t="shared" si="1"/>
        <v>0.95574940787703611</v>
      </c>
      <c r="F8" s="46"/>
    </row>
    <row r="9" spans="1:6">
      <c r="A9" s="137" t="s">
        <v>48</v>
      </c>
      <c r="B9" s="115">
        <v>1501.225441</v>
      </c>
      <c r="C9" s="211">
        <v>1501.2254405273047</v>
      </c>
      <c r="D9" s="211">
        <f t="shared" si="0"/>
        <v>4.7269531933125108E-7</v>
      </c>
      <c r="E9" s="212">
        <f t="shared" si="1"/>
        <v>3.1487301654919975E-10</v>
      </c>
    </row>
    <row r="10" spans="1:6">
      <c r="A10" s="137" t="s">
        <v>49</v>
      </c>
      <c r="B10" s="115">
        <v>4611.6086370000003</v>
      </c>
      <c r="C10" s="211">
        <v>1841.442490342054</v>
      </c>
      <c r="D10" s="211">
        <f t="shared" si="0"/>
        <v>2770.1661466579462</v>
      </c>
      <c r="E10" s="212">
        <f t="shared" si="1"/>
        <v>1.5043457296042835</v>
      </c>
      <c r="F10" s="46"/>
    </row>
    <row r="11" spans="1:6">
      <c r="A11" s="137" t="s">
        <v>50</v>
      </c>
      <c r="B11" s="115">
        <v>4249.4352349999999</v>
      </c>
      <c r="C11" s="211">
        <v>2689.323995543607</v>
      </c>
      <c r="D11" s="211">
        <f t="shared" si="0"/>
        <v>1560.1112394563929</v>
      </c>
      <c r="E11" s="212">
        <f t="shared" si="1"/>
        <v>0.58011278746688899</v>
      </c>
    </row>
    <row r="12" spans="1:6" ht="16.5" hidden="1" customHeight="1">
      <c r="A12" s="138" t="s">
        <v>51</v>
      </c>
      <c r="B12" s="115">
        <v>0</v>
      </c>
      <c r="C12" s="213">
        <v>0</v>
      </c>
      <c r="D12" s="213">
        <f t="shared" si="0"/>
        <v>0</v>
      </c>
      <c r="E12" s="214" t="e">
        <f t="shared" si="1"/>
        <v>#DIV/0!</v>
      </c>
    </row>
    <row r="13" spans="1:6" ht="16.5" customHeight="1">
      <c r="A13" s="138" t="s">
        <v>52</v>
      </c>
      <c r="B13" s="111">
        <v>20218.681370000002</v>
      </c>
      <c r="C13" s="213">
        <v>16110.061933225314</v>
      </c>
      <c r="D13" s="213">
        <f t="shared" si="0"/>
        <v>4108.6194367746884</v>
      </c>
      <c r="E13" s="214">
        <f t="shared" si="1"/>
        <v>0.25503436633605303</v>
      </c>
    </row>
    <row r="14" spans="1:6">
      <c r="A14" s="137" t="s">
        <v>53</v>
      </c>
      <c r="B14" s="115">
        <v>7305.5261399999999</v>
      </c>
      <c r="C14" s="211">
        <v>7873.9404094113233</v>
      </c>
      <c r="D14" s="211">
        <f t="shared" si="0"/>
        <v>-568.4142694113234</v>
      </c>
      <c r="E14" s="212">
        <f t="shared" si="1"/>
        <v>-7.218930292283221E-2</v>
      </c>
    </row>
    <row r="15" spans="1:6">
      <c r="A15" s="137" t="s">
        <v>54</v>
      </c>
      <c r="B15" s="115">
        <v>12528.57215</v>
      </c>
      <c r="C15" s="211">
        <v>8126.9398021547959</v>
      </c>
      <c r="D15" s="211">
        <f t="shared" si="0"/>
        <v>4401.6323478452041</v>
      </c>
      <c r="E15" s="212">
        <f t="shared" si="1"/>
        <v>0.54161005925971595</v>
      </c>
    </row>
    <row r="16" spans="1:6">
      <c r="A16" s="137" t="s">
        <v>55</v>
      </c>
      <c r="B16" s="115">
        <v>384.58308</v>
      </c>
      <c r="C16" s="211">
        <v>109.18172165919364</v>
      </c>
      <c r="D16" s="211">
        <f t="shared" si="0"/>
        <v>275.40135834080638</v>
      </c>
      <c r="E16" s="212" t="s">
        <v>138</v>
      </c>
    </row>
    <row r="17" spans="1:6">
      <c r="A17" s="137" t="s">
        <v>56</v>
      </c>
      <c r="B17" s="115">
        <v>1501.225441</v>
      </c>
      <c r="C17" s="211">
        <v>1501.2254405273047</v>
      </c>
      <c r="D17" s="211">
        <f t="shared" si="0"/>
        <v>4.7269531933125108E-7</v>
      </c>
      <c r="E17" s="212">
        <f t="shared" si="1"/>
        <v>3.1487301654919975E-10</v>
      </c>
    </row>
    <row r="18" spans="1:6" ht="13.5" customHeight="1" thickBot="1">
      <c r="A18" s="138" t="s">
        <v>57</v>
      </c>
      <c r="B18" s="241">
        <v>55905.313319355497</v>
      </c>
      <c r="C18" s="216">
        <v>53567.47</v>
      </c>
      <c r="D18" s="216">
        <f t="shared" si="0"/>
        <v>2337.8433193554956</v>
      </c>
      <c r="E18" s="217">
        <f t="shared" si="1"/>
        <v>4.3642966885602208E-2</v>
      </c>
    </row>
    <row r="19" spans="1:6" ht="14.25" customHeight="1" thickBot="1">
      <c r="A19" s="215" t="s">
        <v>58</v>
      </c>
      <c r="B19" s="240">
        <v>0.36165938744501958</v>
      </c>
      <c r="C19" s="218">
        <v>0.30074337901762604</v>
      </c>
      <c r="D19" s="219">
        <f>+B19-C19</f>
        <v>6.0916008427393531E-2</v>
      </c>
      <c r="E19" s="219">
        <f>+B19/C19-1</f>
        <v>0.20255145309058764</v>
      </c>
    </row>
    <row r="20" spans="1:6" s="49" customFormat="1" ht="11.25" customHeight="1">
      <c r="A20" s="264"/>
      <c r="B20" s="264"/>
      <c r="C20" s="47"/>
      <c r="D20" s="47"/>
      <c r="E20" s="47"/>
      <c r="F20" s="48"/>
    </row>
    <row r="21" spans="1:6" s="49" customFormat="1" ht="11.25" customHeight="1" thickBot="1">
      <c r="A21" s="47"/>
      <c r="B21" s="47"/>
      <c r="C21" s="47"/>
      <c r="D21" s="47"/>
      <c r="E21" s="47"/>
      <c r="F21" s="48"/>
    </row>
    <row r="22" spans="1:6" ht="23.25" customHeight="1">
      <c r="A22" s="265" t="s">
        <v>108</v>
      </c>
      <c r="B22" s="261" t="str">
        <f>+Market!G4</f>
        <v>Q3 2021</v>
      </c>
      <c r="C22" s="261" t="str">
        <f>+Market!H4</f>
        <v>Q3 2020</v>
      </c>
      <c r="D22" s="261" t="s">
        <v>87</v>
      </c>
      <c r="E22" s="262" t="s">
        <v>88</v>
      </c>
    </row>
    <row r="23" spans="1:6" ht="20.25" customHeight="1" thickBot="1">
      <c r="A23" s="266"/>
      <c r="B23" s="256"/>
      <c r="C23" s="256"/>
      <c r="D23" s="256"/>
      <c r="E23" s="263"/>
    </row>
    <row r="24" spans="1:6" ht="16.5" customHeight="1">
      <c r="A24" s="208" t="s">
        <v>45</v>
      </c>
      <c r="B24" s="242">
        <v>3758.7379359999986</v>
      </c>
      <c r="C24" s="209">
        <v>4146.8970014846136</v>
      </c>
      <c r="D24" s="209">
        <f t="shared" ref="D24:D38" si="2">+B24-C24</f>
        <v>-388.15906548461498</v>
      </c>
      <c r="E24" s="210">
        <f t="shared" ref="E24:E38" si="3">+B24/C24-1</f>
        <v>-9.3602292351522509E-2</v>
      </c>
    </row>
    <row r="25" spans="1:6">
      <c r="A25" s="137" t="s">
        <v>46</v>
      </c>
      <c r="B25" s="115">
        <v>1495.034737</v>
      </c>
      <c r="C25" s="211">
        <v>2448.2800877795917</v>
      </c>
      <c r="D25" s="211">
        <f t="shared" si="2"/>
        <v>-953.24535077959172</v>
      </c>
      <c r="E25" s="212">
        <f t="shared" si="3"/>
        <v>-0.38935306280422943</v>
      </c>
    </row>
    <row r="26" spans="1:6">
      <c r="A26" s="137" t="s">
        <v>61</v>
      </c>
      <c r="B26" s="115">
        <v>2230.9967329999999</v>
      </c>
      <c r="C26" s="211">
        <v>1655.1135880249599</v>
      </c>
      <c r="D26" s="211">
        <f t="shared" si="2"/>
        <v>575.88314497504007</v>
      </c>
      <c r="E26" s="212">
        <f t="shared" si="3"/>
        <v>0.34794176613717442</v>
      </c>
    </row>
    <row r="27" spans="1:6">
      <c r="A27" s="137" t="s">
        <v>68</v>
      </c>
      <c r="B27" s="115">
        <v>32.706465999999999</v>
      </c>
      <c r="C27" s="211">
        <v>43.503325680060016</v>
      </c>
      <c r="D27" s="211">
        <f t="shared" si="2"/>
        <v>-10.796859680060017</v>
      </c>
      <c r="E27" s="212">
        <f t="shared" si="3"/>
        <v>-0.24818469648652208</v>
      </c>
    </row>
    <row r="28" spans="1:6" ht="16.5" customHeight="1">
      <c r="A28" s="138" t="s">
        <v>47</v>
      </c>
      <c r="B28" s="111">
        <v>3650.8356640000002</v>
      </c>
      <c r="C28" s="213">
        <v>1278.5324794260905</v>
      </c>
      <c r="D28" s="213">
        <f t="shared" si="2"/>
        <v>2372.3031845739097</v>
      </c>
      <c r="E28" s="214">
        <f t="shared" si="3"/>
        <v>1.855489182127616</v>
      </c>
    </row>
    <row r="29" spans="1:6">
      <c r="A29" s="137" t="s">
        <v>48</v>
      </c>
      <c r="B29" s="115">
        <v>503.30047999999999</v>
      </c>
      <c r="C29" s="211">
        <v>503.30048002405488</v>
      </c>
      <c r="D29" s="211">
        <f t="shared" si="2"/>
        <v>-2.4054884306679014E-8</v>
      </c>
      <c r="E29" s="212">
        <f t="shared" si="3"/>
        <v>-4.7794324053995751E-11</v>
      </c>
    </row>
    <row r="30" spans="1:6">
      <c r="A30" s="137" t="s">
        <v>49</v>
      </c>
      <c r="B30" s="115">
        <v>1864.0798320000004</v>
      </c>
      <c r="C30" s="211">
        <v>637.92338074424129</v>
      </c>
      <c r="D30" s="211">
        <f t="shared" si="2"/>
        <v>1226.1564512557591</v>
      </c>
      <c r="E30" s="212">
        <f t="shared" si="3"/>
        <v>1.9221061467056564</v>
      </c>
    </row>
    <row r="31" spans="1:6">
      <c r="A31" s="137" t="s">
        <v>50</v>
      </c>
      <c r="B31" s="115">
        <v>1786.7558319999998</v>
      </c>
      <c r="C31" s="211">
        <v>640.60909868184945</v>
      </c>
      <c r="D31" s="211">
        <f t="shared" si="2"/>
        <v>1146.1467333181504</v>
      </c>
      <c r="E31" s="212">
        <f t="shared" si="3"/>
        <v>1.7891515054602274</v>
      </c>
    </row>
    <row r="32" spans="1:6" ht="11.25" hidden="1" customHeight="1">
      <c r="A32" s="138" t="s">
        <v>51</v>
      </c>
      <c r="B32" s="115">
        <v>0</v>
      </c>
      <c r="C32" s="213">
        <v>0</v>
      </c>
      <c r="D32" s="213">
        <f t="shared" si="2"/>
        <v>0</v>
      </c>
      <c r="E32" s="214" t="e">
        <f t="shared" si="3"/>
        <v>#DIV/0!</v>
      </c>
    </row>
    <row r="33" spans="1:5" ht="15.75" customHeight="1">
      <c r="A33" s="138" t="s">
        <v>52</v>
      </c>
      <c r="B33" s="111">
        <v>7409.5736000000015</v>
      </c>
      <c r="C33" s="213">
        <v>5425.4305193468572</v>
      </c>
      <c r="D33" s="213">
        <f t="shared" si="2"/>
        <v>1984.1430806531444</v>
      </c>
      <c r="E33" s="214">
        <f t="shared" si="3"/>
        <v>0.36571163773598681</v>
      </c>
    </row>
    <row r="34" spans="1:5">
      <c r="A34" s="137" t="s">
        <v>53</v>
      </c>
      <c r="B34" s="115">
        <v>2591.0353589999995</v>
      </c>
      <c r="C34" s="211">
        <v>2778.3833571949099</v>
      </c>
      <c r="D34" s="211">
        <f t="shared" si="2"/>
        <v>-187.34799819491036</v>
      </c>
      <c r="E34" s="212">
        <f t="shared" si="3"/>
        <v>-6.7430578904726479E-2</v>
      </c>
    </row>
    <row r="35" spans="1:5">
      <c r="A35" s="137" t="s">
        <v>54</v>
      </c>
      <c r="B35" s="115">
        <v>4449.0866689999993</v>
      </c>
      <c r="C35" s="211">
        <v>2554.8695404927521</v>
      </c>
      <c r="D35" s="211">
        <f t="shared" si="2"/>
        <v>1894.2171285072473</v>
      </c>
      <c r="E35" s="212">
        <f t="shared" si="3"/>
        <v>0.74141442390123524</v>
      </c>
    </row>
    <row r="36" spans="1:5">
      <c r="A36" s="137" t="s">
        <v>55</v>
      </c>
      <c r="B36" s="115">
        <v>369.451572</v>
      </c>
      <c r="C36" s="211">
        <v>92.177621659193647</v>
      </c>
      <c r="D36" s="211">
        <f t="shared" si="2"/>
        <v>277.27395034080632</v>
      </c>
      <c r="E36" s="212" t="s">
        <v>138</v>
      </c>
    </row>
    <row r="37" spans="1:5">
      <c r="A37" s="137" t="s">
        <v>56</v>
      </c>
      <c r="B37" s="115">
        <v>503.30047999999999</v>
      </c>
      <c r="C37" s="211">
        <v>503.30048002405488</v>
      </c>
      <c r="D37" s="211">
        <f t="shared" si="2"/>
        <v>-2.4054884306679014E-8</v>
      </c>
      <c r="E37" s="212">
        <f t="shared" si="3"/>
        <v>-4.7794324053995751E-11</v>
      </c>
    </row>
    <row r="38" spans="1:5" ht="13.5" customHeight="1" thickBot="1">
      <c r="A38" s="138" t="s">
        <v>57</v>
      </c>
      <c r="B38" s="241">
        <v>18826.266221203572</v>
      </c>
      <c r="C38" s="216">
        <v>17637.370000000003</v>
      </c>
      <c r="D38" s="216">
        <f t="shared" si="2"/>
        <v>1188.8962212035694</v>
      </c>
      <c r="E38" s="217">
        <f t="shared" si="3"/>
        <v>6.7407794994580827E-2</v>
      </c>
    </row>
    <row r="39" spans="1:5" ht="15" customHeight="1" thickBot="1">
      <c r="A39" s="215" t="s">
        <v>58</v>
      </c>
      <c r="B39" s="243">
        <v>0.39357637424965214</v>
      </c>
      <c r="C39" s="218">
        <v>0.30760995087968651</v>
      </c>
      <c r="D39" s="219">
        <f>+B39-C39</f>
        <v>8.5966423369965628E-2</v>
      </c>
      <c r="E39" s="219">
        <f>+B39/C39-1</f>
        <v>0.27946567763534125</v>
      </c>
    </row>
    <row r="40" spans="1:5">
      <c r="A40" s="50"/>
      <c r="B40" s="50"/>
      <c r="C40" s="50"/>
      <c r="D40" s="50"/>
      <c r="E40" s="50"/>
    </row>
  </sheetData>
  <mergeCells count="11">
    <mergeCell ref="D22:D23"/>
    <mergeCell ref="E22:E23"/>
    <mergeCell ref="D2:D3"/>
    <mergeCell ref="E2:E3"/>
    <mergeCell ref="A20:B20"/>
    <mergeCell ref="A22:A23"/>
    <mergeCell ref="B22:B23"/>
    <mergeCell ref="C22:C23"/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&amp;C&amp;"Arial"&amp;8&amp;K000000INTERNAL&amp;1#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G25"/>
  <sheetViews>
    <sheetView showGridLines="0" zoomScaleNormal="100" workbookViewId="0">
      <selection activeCell="A2" sqref="A2:A3"/>
    </sheetView>
  </sheetViews>
  <sheetFormatPr baseColWidth="10" defaultRowHeight="11.25"/>
  <cols>
    <col min="1" max="1" width="34.7109375" style="45" customWidth="1"/>
    <col min="2" max="3" width="12.5703125" style="45" customWidth="1"/>
    <col min="4" max="4" width="11.28515625" style="45" customWidth="1"/>
    <col min="5" max="16384" width="11.42578125" style="45"/>
  </cols>
  <sheetData>
    <row r="1" spans="1:7" ht="12" thickBot="1"/>
    <row r="2" spans="1:7" ht="20.25" customHeight="1">
      <c r="A2" s="265" t="s">
        <v>136</v>
      </c>
      <c r="B2" s="261" t="str">
        <f>+'Energy Sales'!C4</f>
        <v>Sep-21</v>
      </c>
      <c r="C2" s="261" t="str">
        <f>+'Energy Sales'!D4</f>
        <v>Sep-20</v>
      </c>
      <c r="D2" s="261" t="s">
        <v>87</v>
      </c>
      <c r="E2" s="262" t="s">
        <v>88</v>
      </c>
    </row>
    <row r="3" spans="1:7" ht="20.25" customHeight="1" thickBot="1">
      <c r="A3" s="266"/>
      <c r="B3" s="256"/>
      <c r="C3" s="256"/>
      <c r="D3" s="256"/>
      <c r="E3" s="263"/>
    </row>
    <row r="4" spans="1:7" ht="18" customHeight="1">
      <c r="A4" s="220" t="s">
        <v>45</v>
      </c>
      <c r="B4" s="221">
        <v>11357.637495999999</v>
      </c>
      <c r="C4" s="222">
        <v>11579.328660818224</v>
      </c>
      <c r="D4" s="222">
        <f t="shared" ref="D4:D12" si="0">+B4-C4</f>
        <v>-221.69116481822493</v>
      </c>
      <c r="E4" s="223">
        <f>+B4/C4-1</f>
        <v>-1.9145424688425727E-2</v>
      </c>
    </row>
    <row r="5" spans="1:7">
      <c r="A5" s="137" t="s">
        <v>46</v>
      </c>
      <c r="B5" s="224">
        <v>5186.3637600000002</v>
      </c>
      <c r="C5" s="211">
        <v>6066.382054552796</v>
      </c>
      <c r="D5" s="211">
        <f t="shared" si="0"/>
        <v>-880.01829455279585</v>
      </c>
      <c r="E5" s="225">
        <f>+B5/C5-1</f>
        <v>-0.14506476622130082</v>
      </c>
    </row>
    <row r="6" spans="1:7">
      <c r="A6" s="137" t="s">
        <v>137</v>
      </c>
      <c r="B6" s="224">
        <v>1773.7614369999999</v>
      </c>
      <c r="C6" s="211">
        <v>1550.5268295571148</v>
      </c>
      <c r="D6" s="211">
        <f t="shared" si="0"/>
        <v>223.23460744288514</v>
      </c>
      <c r="E6" s="225">
        <f>+B6/C6-1</f>
        <v>0.14397339226090589</v>
      </c>
    </row>
    <row r="7" spans="1:7">
      <c r="A7" s="137" t="s">
        <v>139</v>
      </c>
      <c r="B7" s="224">
        <v>4311.1415999999999</v>
      </c>
      <c r="C7" s="211">
        <v>3867.713831984332</v>
      </c>
      <c r="D7" s="211">
        <f t="shared" si="0"/>
        <v>443.42776801566788</v>
      </c>
      <c r="E7" s="225">
        <f>+B7/C7-1</f>
        <v>0.11464854621578024</v>
      </c>
    </row>
    <row r="8" spans="1:7">
      <c r="A8" s="137" t="s">
        <v>140</v>
      </c>
      <c r="B8" s="224">
        <v>0</v>
      </c>
      <c r="C8" s="211">
        <v>0</v>
      </c>
      <c r="D8" s="211">
        <f t="shared" si="0"/>
        <v>0</v>
      </c>
      <c r="E8" s="225" t="s">
        <v>138</v>
      </c>
    </row>
    <row r="9" spans="1:7">
      <c r="A9" s="137" t="s">
        <v>141</v>
      </c>
      <c r="B9" s="224">
        <v>86.370699000000002</v>
      </c>
      <c r="C9" s="211">
        <v>94.705944723980011</v>
      </c>
      <c r="D9" s="211">
        <f t="shared" si="0"/>
        <v>-8.3352457239800088</v>
      </c>
      <c r="E9" s="225">
        <f>+B9/C9-1</f>
        <v>-8.8011853408706653E-2</v>
      </c>
    </row>
    <row r="10" spans="1:7">
      <c r="A10" s="137" t="s">
        <v>142</v>
      </c>
      <c r="B10" s="224">
        <v>0</v>
      </c>
      <c r="C10" s="211">
        <v>0</v>
      </c>
      <c r="D10" s="211">
        <f t="shared" si="0"/>
        <v>0</v>
      </c>
      <c r="E10" s="225" t="s">
        <v>138</v>
      </c>
    </row>
    <row r="11" spans="1:7" ht="13.5" customHeight="1" thickBot="1">
      <c r="A11" s="226" t="s">
        <v>143</v>
      </c>
      <c r="B11" s="227">
        <v>60828.702437168991</v>
      </c>
      <c r="C11" s="228">
        <v>58030.349523844583</v>
      </c>
      <c r="D11" s="228">
        <f t="shared" si="0"/>
        <v>2798.3529133244083</v>
      </c>
      <c r="E11" s="229">
        <f>+B11/C11-1</f>
        <v>4.8222230889279238E-2</v>
      </c>
    </row>
    <row r="12" spans="1:7" ht="14.25" customHeight="1" thickBot="1">
      <c r="A12" s="215" t="s">
        <v>144</v>
      </c>
      <c r="B12" s="240">
        <v>0.18671510390561918</v>
      </c>
      <c r="C12" s="218">
        <v>0.19953918519929464</v>
      </c>
      <c r="D12" s="219">
        <f t="shared" si="0"/>
        <v>-1.282408129367546E-2</v>
      </c>
      <c r="E12" s="219">
        <f>+B12/C12-1</f>
        <v>-6.4268485815791476E-2</v>
      </c>
      <c r="G12" s="247"/>
    </row>
    <row r="13" spans="1:7" s="49" customFormat="1" ht="11.25" customHeight="1">
      <c r="A13" s="264"/>
      <c r="B13" s="264"/>
      <c r="C13" s="99"/>
      <c r="D13" s="48"/>
    </row>
    <row r="14" spans="1:7" s="49" customFormat="1" ht="11.25" customHeight="1" thickBot="1">
      <c r="A14" s="99"/>
      <c r="B14" s="99"/>
      <c r="C14" s="99"/>
      <c r="D14" s="48"/>
    </row>
    <row r="15" spans="1:7" ht="23.25" customHeight="1">
      <c r="A15" s="265" t="s">
        <v>145</v>
      </c>
      <c r="B15" s="261" t="str">
        <f>+'Energy Sales'!H4</f>
        <v>Q3 2021</v>
      </c>
      <c r="C15" s="261" t="str">
        <f>+'Energy Sales'!I4</f>
        <v>Q3 2020</v>
      </c>
      <c r="D15" s="261" t="s">
        <v>87</v>
      </c>
      <c r="E15" s="262" t="s">
        <v>88</v>
      </c>
    </row>
    <row r="16" spans="1:7" ht="20.25" customHeight="1" thickBot="1">
      <c r="A16" s="266"/>
      <c r="B16" s="256"/>
      <c r="C16" s="256"/>
      <c r="D16" s="256"/>
      <c r="E16" s="263"/>
    </row>
    <row r="17" spans="1:5" ht="16.5" customHeight="1">
      <c r="A17" s="220" t="s">
        <v>45</v>
      </c>
      <c r="B17" s="221">
        <v>3758.7379359999986</v>
      </c>
      <c r="C17" s="222">
        <v>4146.8970014846136</v>
      </c>
      <c r="D17" s="222">
        <f t="shared" ref="D17:D25" si="1">+B17-C17</f>
        <v>-388.15906548461498</v>
      </c>
      <c r="E17" s="223">
        <f>+B17/C17-1</f>
        <v>-9.3602292351522509E-2</v>
      </c>
    </row>
    <row r="18" spans="1:5">
      <c r="A18" s="137" t="s">
        <v>46</v>
      </c>
      <c r="B18" s="224">
        <v>1495.034737</v>
      </c>
      <c r="C18" s="211">
        <v>2448.2800877795917</v>
      </c>
      <c r="D18" s="211">
        <f t="shared" si="1"/>
        <v>-953.24535077959172</v>
      </c>
      <c r="E18" s="225">
        <f>+B18/C18-1</f>
        <v>-0.38935306280422943</v>
      </c>
    </row>
    <row r="19" spans="1:5">
      <c r="A19" s="137" t="s">
        <v>137</v>
      </c>
      <c r="B19" s="224">
        <v>537.07478399999991</v>
      </c>
      <c r="C19" s="211">
        <v>562.83172956078522</v>
      </c>
      <c r="D19" s="211">
        <f t="shared" si="1"/>
        <v>-25.756945560785311</v>
      </c>
      <c r="E19" s="225">
        <f>+B19/C19-1</f>
        <v>-4.5763137023005385E-2</v>
      </c>
    </row>
    <row r="20" spans="1:5">
      <c r="A20" s="137" t="s">
        <v>139</v>
      </c>
      <c r="B20" s="224">
        <v>1693.921949</v>
      </c>
      <c r="C20" s="211">
        <v>1092.281858464175</v>
      </c>
      <c r="D20" s="211">
        <f t="shared" si="1"/>
        <v>601.64009053582504</v>
      </c>
      <c r="E20" s="225">
        <f>+B20/C20-1</f>
        <v>0.55081029303349704</v>
      </c>
    </row>
    <row r="21" spans="1:5">
      <c r="A21" s="137" t="s">
        <v>140</v>
      </c>
      <c r="B21" s="224">
        <v>0</v>
      </c>
      <c r="C21" s="211">
        <v>0</v>
      </c>
      <c r="D21" s="211">
        <f t="shared" si="1"/>
        <v>0</v>
      </c>
      <c r="E21" s="225" t="s">
        <v>138</v>
      </c>
    </row>
    <row r="22" spans="1:5">
      <c r="A22" s="137" t="s">
        <v>141</v>
      </c>
      <c r="B22" s="224">
        <v>32.706465999999999</v>
      </c>
      <c r="C22" s="211">
        <v>43.503325680060016</v>
      </c>
      <c r="D22" s="211">
        <f t="shared" si="1"/>
        <v>-10.796859680060017</v>
      </c>
      <c r="E22" s="225">
        <f>+B22/C22-1</f>
        <v>-0.24818469648652208</v>
      </c>
    </row>
    <row r="23" spans="1:5">
      <c r="A23" s="137" t="s">
        <v>142</v>
      </c>
      <c r="B23" s="224">
        <v>0</v>
      </c>
      <c r="C23" s="211">
        <v>0</v>
      </c>
      <c r="D23" s="211">
        <f t="shared" si="1"/>
        <v>0</v>
      </c>
      <c r="E23" s="225" t="s">
        <v>138</v>
      </c>
    </row>
    <row r="24" spans="1:5" ht="13.5" customHeight="1" thickBot="1">
      <c r="A24" s="226" t="s">
        <v>143</v>
      </c>
      <c r="B24" s="227">
        <v>20729.485895236627</v>
      </c>
      <c r="C24" s="228">
        <v>19092.755911846682</v>
      </c>
      <c r="D24" s="228">
        <f t="shared" si="1"/>
        <v>1636.7299833899451</v>
      </c>
      <c r="E24" s="229">
        <f>+B24/C24-1</f>
        <v>8.5725182417190293E-2</v>
      </c>
    </row>
    <row r="25" spans="1:5" ht="15" customHeight="1" thickBot="1">
      <c r="A25" s="215" t="s">
        <v>144</v>
      </c>
      <c r="B25" s="240">
        <v>0.18132325881095337</v>
      </c>
      <c r="C25" s="218">
        <v>0.21719740306906377</v>
      </c>
      <c r="D25" s="219">
        <f t="shared" si="1"/>
        <v>-3.5874144258110391E-2</v>
      </c>
      <c r="E25" s="219">
        <f>+B25/C25-1</f>
        <v>-0.16516838484806029</v>
      </c>
    </row>
  </sheetData>
  <mergeCells count="11">
    <mergeCell ref="A13:B13"/>
    <mergeCell ref="B2:B3"/>
    <mergeCell ref="D2:D3"/>
    <mergeCell ref="E2:E3"/>
    <mergeCell ref="A2:A3"/>
    <mergeCell ref="C2:C3"/>
    <mergeCell ref="D15:D16"/>
    <mergeCell ref="E15:E16"/>
    <mergeCell ref="A15:A16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&amp;C&amp;"Arial"&amp;8&amp;K000000INTERNAL&amp;1#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1:L40"/>
  <sheetViews>
    <sheetView showGridLines="0" zoomScaleNormal="100" workbookViewId="0">
      <selection activeCell="B3" sqref="B3"/>
    </sheetView>
  </sheetViews>
  <sheetFormatPr baseColWidth="10" defaultColWidth="7.28515625" defaultRowHeight="11.25"/>
  <cols>
    <col min="1" max="1" width="4.85546875" style="27" customWidth="1"/>
    <col min="2" max="2" width="57.42578125" style="27" customWidth="1"/>
    <col min="3" max="5" width="11.5703125" style="33" customWidth="1"/>
    <col min="6" max="6" width="10.7109375" style="27" customWidth="1"/>
    <col min="7" max="7" width="1.7109375" style="71" customWidth="1"/>
    <col min="8" max="10" width="9.85546875" style="27" customWidth="1"/>
    <col min="11" max="11" width="8.7109375" style="27" customWidth="1"/>
    <col min="12" max="157" width="7.28515625" style="27"/>
    <col min="158" max="158" width="7.85546875" style="27" customWidth="1"/>
    <col min="159" max="159" width="67.5703125" style="27" bestFit="1" customWidth="1"/>
    <col min="160" max="160" width="15.85546875" style="27" customWidth="1"/>
    <col min="161" max="163" width="0" style="27" hidden="1" customWidth="1"/>
    <col min="164" max="164" width="1.28515625" style="27" customWidth="1"/>
    <col min="165" max="165" width="1.140625" style="27" customWidth="1"/>
    <col min="166" max="166" width="3.42578125" style="27" customWidth="1"/>
    <col min="167" max="167" width="15" style="27" customWidth="1"/>
    <col min="168" max="168" width="14" style="27" customWidth="1"/>
    <col min="169" max="16384" width="7.28515625" style="27"/>
  </cols>
  <sheetData>
    <row r="1" spans="2:11">
      <c r="B1" s="69"/>
      <c r="C1" s="70"/>
      <c r="D1" s="70"/>
      <c r="E1" s="70"/>
    </row>
    <row r="2" spans="2:11" ht="15" customHeight="1" thickBot="1">
      <c r="C2" s="254" t="s">
        <v>135</v>
      </c>
      <c r="D2" s="254"/>
      <c r="E2" s="254"/>
      <c r="F2" s="254"/>
      <c r="H2" s="254" t="s">
        <v>121</v>
      </c>
      <c r="I2" s="254"/>
      <c r="J2" s="254"/>
      <c r="K2" s="254"/>
    </row>
    <row r="3" spans="2:11" ht="23.25" thickBot="1">
      <c r="B3" s="106" t="s">
        <v>122</v>
      </c>
      <c r="C3" s="107" t="str">
        <f>+Market!C4</f>
        <v>Sep-21</v>
      </c>
      <c r="D3" s="107" t="str">
        <f>+Market!D4</f>
        <v>Sep-20</v>
      </c>
      <c r="E3" s="107" t="s">
        <v>87</v>
      </c>
      <c r="F3" s="108" t="s">
        <v>88</v>
      </c>
      <c r="G3" s="72"/>
      <c r="H3" s="107" t="str">
        <f>+Market!G4</f>
        <v>Q3 2021</v>
      </c>
      <c r="I3" s="107" t="str">
        <f>+Market!H4</f>
        <v>Q3 2020</v>
      </c>
      <c r="J3" s="107" t="s">
        <v>87</v>
      </c>
      <c r="K3" s="108" t="s">
        <v>88</v>
      </c>
    </row>
    <row r="4" spans="2:11" s="29" customFormat="1" ht="10.5" customHeight="1">
      <c r="B4" s="73"/>
      <c r="C4" s="74"/>
      <c r="D4" s="75"/>
      <c r="E4" s="75"/>
      <c r="F4" s="76"/>
      <c r="G4" s="77"/>
      <c r="H4" s="74"/>
      <c r="I4" s="75"/>
      <c r="J4" s="75"/>
      <c r="K4" s="109"/>
    </row>
    <row r="5" spans="2:11" s="29" customFormat="1" ht="15" customHeight="1">
      <c r="B5" s="110" t="s">
        <v>1</v>
      </c>
      <c r="C5" s="111">
        <v>1377992</v>
      </c>
      <c r="D5" s="112">
        <v>1121409</v>
      </c>
      <c r="E5" s="112">
        <v>256583</v>
      </c>
      <c r="F5" s="113">
        <v>0.2288</v>
      </c>
      <c r="G5" s="78"/>
      <c r="H5" s="111">
        <v>543262</v>
      </c>
      <c r="I5" s="112">
        <v>370447</v>
      </c>
      <c r="J5" s="112">
        <v>172815</v>
      </c>
      <c r="K5" s="113">
        <v>0.46650000000000003</v>
      </c>
    </row>
    <row r="6" spans="2:11" s="29" customFormat="1" ht="15" customHeight="1">
      <c r="B6" s="114" t="s">
        <v>2</v>
      </c>
      <c r="C6" s="115">
        <v>1358859</v>
      </c>
      <c r="D6" s="116">
        <v>1100010</v>
      </c>
      <c r="E6" s="116">
        <v>258849</v>
      </c>
      <c r="F6" s="117">
        <v>0.23530000000000001</v>
      </c>
      <c r="G6" s="78"/>
      <c r="H6" s="115">
        <v>532931</v>
      </c>
      <c r="I6" s="116">
        <v>366395</v>
      </c>
      <c r="J6" s="116">
        <v>166536</v>
      </c>
      <c r="K6" s="117">
        <v>0.45450000000000002</v>
      </c>
    </row>
    <row r="7" spans="2:11" s="29" customFormat="1" ht="15" customHeight="1">
      <c r="B7" s="118" t="s">
        <v>3</v>
      </c>
      <c r="C7" s="115">
        <v>19133</v>
      </c>
      <c r="D7" s="116">
        <v>21399</v>
      </c>
      <c r="E7" s="116">
        <v>-2266</v>
      </c>
      <c r="F7" s="117">
        <v>-0.10589999999999999</v>
      </c>
      <c r="G7" s="78"/>
      <c r="H7" s="115">
        <v>10331</v>
      </c>
      <c r="I7" s="116">
        <v>4052</v>
      </c>
      <c r="J7" s="116">
        <v>6279</v>
      </c>
      <c r="K7" s="117">
        <v>1.5496000000000001</v>
      </c>
    </row>
    <row r="8" spans="2:11" s="29" customFormat="1" ht="15" customHeight="1">
      <c r="B8" s="84" t="s">
        <v>4</v>
      </c>
      <c r="C8" s="111">
        <v>-1106436</v>
      </c>
      <c r="D8" s="112">
        <v>-652819</v>
      </c>
      <c r="E8" s="112">
        <v>-453617</v>
      </c>
      <c r="F8" s="113">
        <v>0.69489999999999996</v>
      </c>
      <c r="G8" s="78"/>
      <c r="H8" s="111">
        <v>-515774</v>
      </c>
      <c r="I8" s="112">
        <v>-179731</v>
      </c>
      <c r="J8" s="112">
        <v>-336043</v>
      </c>
      <c r="K8" s="113">
        <v>1.8696999999999999</v>
      </c>
    </row>
    <row r="9" spans="2:11" s="29" customFormat="1" ht="15" customHeight="1">
      <c r="B9" s="118" t="s">
        <v>5</v>
      </c>
      <c r="C9" s="115">
        <v>-606564</v>
      </c>
      <c r="D9" s="116">
        <v>-294985</v>
      </c>
      <c r="E9" s="116">
        <v>-311579</v>
      </c>
      <c r="F9" s="117">
        <v>1.0563</v>
      </c>
      <c r="G9" s="78"/>
      <c r="H9" s="115">
        <v>-275456</v>
      </c>
      <c r="I9" s="116">
        <v>-83627</v>
      </c>
      <c r="J9" s="116">
        <v>-191829</v>
      </c>
      <c r="K9" s="117" t="s">
        <v>158</v>
      </c>
    </row>
    <row r="10" spans="2:11" s="29" customFormat="1" ht="15" customHeight="1">
      <c r="B10" s="114" t="s">
        <v>6</v>
      </c>
      <c r="C10" s="115">
        <v>-250632</v>
      </c>
      <c r="D10" s="116">
        <v>-193691</v>
      </c>
      <c r="E10" s="116">
        <v>-56941</v>
      </c>
      <c r="F10" s="117">
        <v>0.29399999999999998</v>
      </c>
      <c r="G10" s="78"/>
      <c r="H10" s="115">
        <v>-126399</v>
      </c>
      <c r="I10" s="116">
        <v>-56306</v>
      </c>
      <c r="J10" s="116">
        <v>-70093</v>
      </c>
      <c r="K10" s="117">
        <v>1.2448999999999999</v>
      </c>
    </row>
    <row r="11" spans="2:11" s="29" customFormat="1" ht="15" customHeight="1">
      <c r="B11" s="118" t="s">
        <v>7</v>
      </c>
      <c r="C11" s="115">
        <v>-118600</v>
      </c>
      <c r="D11" s="116">
        <v>-87628</v>
      </c>
      <c r="E11" s="116">
        <v>-30972</v>
      </c>
      <c r="F11" s="117">
        <v>0.35339999999999999</v>
      </c>
      <c r="G11" s="78"/>
      <c r="H11" s="115">
        <v>-48035</v>
      </c>
      <c r="I11" s="116">
        <v>-26749</v>
      </c>
      <c r="J11" s="116">
        <v>-21286</v>
      </c>
      <c r="K11" s="117">
        <v>0.79579999999999995</v>
      </c>
    </row>
    <row r="12" spans="2:11" s="29" customFormat="1" ht="15" customHeight="1">
      <c r="B12" s="114" t="s">
        <v>123</v>
      </c>
      <c r="C12" s="115">
        <v>-130640</v>
      </c>
      <c r="D12" s="116">
        <v>-76515</v>
      </c>
      <c r="E12" s="116">
        <v>-54125</v>
      </c>
      <c r="F12" s="117">
        <v>0.70740000000000003</v>
      </c>
      <c r="G12" s="78"/>
      <c r="H12" s="115">
        <v>-65884</v>
      </c>
      <c r="I12" s="116">
        <v>-13049</v>
      </c>
      <c r="J12" s="116">
        <v>-52835</v>
      </c>
      <c r="K12" s="117" t="s">
        <v>158</v>
      </c>
    </row>
    <row r="13" spans="2:11" s="29" customFormat="1" ht="15" customHeight="1">
      <c r="B13" s="110" t="s">
        <v>8</v>
      </c>
      <c r="C13" s="111">
        <v>271556</v>
      </c>
      <c r="D13" s="112">
        <v>468590</v>
      </c>
      <c r="E13" s="112">
        <v>-197034</v>
      </c>
      <c r="F13" s="113">
        <v>-0.42049999999999998</v>
      </c>
      <c r="G13" s="78"/>
      <c r="H13" s="111">
        <v>27488</v>
      </c>
      <c r="I13" s="112">
        <v>190716</v>
      </c>
      <c r="J13" s="112">
        <v>-163228</v>
      </c>
      <c r="K13" s="113">
        <v>-0.85589999999999999</v>
      </c>
    </row>
    <row r="14" spans="2:11" s="29" customFormat="1" ht="15" customHeight="1">
      <c r="B14" s="114" t="s">
        <v>9</v>
      </c>
      <c r="C14" s="115">
        <v>2171</v>
      </c>
      <c r="D14" s="116">
        <v>3287</v>
      </c>
      <c r="E14" s="116">
        <v>-1116</v>
      </c>
      <c r="F14" s="117">
        <v>-0.33950000000000002</v>
      </c>
      <c r="G14" s="78"/>
      <c r="H14" s="115">
        <v>789</v>
      </c>
      <c r="I14" s="116">
        <v>1189</v>
      </c>
      <c r="J14" s="116">
        <v>-400</v>
      </c>
      <c r="K14" s="117">
        <v>-0.33639999999999998</v>
      </c>
    </row>
    <row r="15" spans="2:11" s="29" customFormat="1" ht="15" customHeight="1">
      <c r="B15" s="118" t="s">
        <v>10</v>
      </c>
      <c r="C15" s="115">
        <v>-41414</v>
      </c>
      <c r="D15" s="116">
        <v>-36010</v>
      </c>
      <c r="E15" s="116">
        <v>-5404</v>
      </c>
      <c r="F15" s="117">
        <v>0.15010000000000001</v>
      </c>
      <c r="G15" s="78"/>
      <c r="H15" s="115">
        <v>-11482</v>
      </c>
      <c r="I15" s="116">
        <v>-12871</v>
      </c>
      <c r="J15" s="116">
        <v>1389</v>
      </c>
      <c r="K15" s="117">
        <v>-0.1079</v>
      </c>
    </row>
    <row r="16" spans="2:11" s="29" customFormat="1" ht="15" customHeight="1">
      <c r="B16" s="114" t="s">
        <v>11</v>
      </c>
      <c r="C16" s="115">
        <v>-58895</v>
      </c>
      <c r="D16" s="116">
        <v>-62657</v>
      </c>
      <c r="E16" s="116">
        <v>3762</v>
      </c>
      <c r="F16" s="117">
        <v>-0.06</v>
      </c>
      <c r="G16" s="78"/>
      <c r="H16" s="115">
        <v>-18802</v>
      </c>
      <c r="I16" s="116">
        <v>-22418</v>
      </c>
      <c r="J16" s="116">
        <v>3616</v>
      </c>
      <c r="K16" s="117">
        <v>-0.1613</v>
      </c>
    </row>
    <row r="17" spans="2:12" s="29" customFormat="1" ht="15" customHeight="1">
      <c r="B17" s="110" t="s">
        <v>124</v>
      </c>
      <c r="C17" s="111">
        <v>173418</v>
      </c>
      <c r="D17" s="112">
        <v>373210</v>
      </c>
      <c r="E17" s="112">
        <v>-199792</v>
      </c>
      <c r="F17" s="113">
        <v>-0.5353</v>
      </c>
      <c r="G17" s="79"/>
      <c r="H17" s="111">
        <v>-2007</v>
      </c>
      <c r="I17" s="112">
        <v>156616</v>
      </c>
      <c r="J17" s="112">
        <v>-158623</v>
      </c>
      <c r="K17" s="113">
        <v>-1.0127999999999999</v>
      </c>
    </row>
    <row r="18" spans="2:12" s="29" customFormat="1" ht="15" customHeight="1">
      <c r="B18" s="114" t="s">
        <v>125</v>
      </c>
      <c r="C18" s="115">
        <v>-53732</v>
      </c>
      <c r="D18" s="116">
        <v>-67856</v>
      </c>
      <c r="E18" s="116">
        <v>14124</v>
      </c>
      <c r="F18" s="117">
        <v>-0.20810000000000001</v>
      </c>
      <c r="G18" s="78"/>
      <c r="H18" s="115">
        <v>-18016</v>
      </c>
      <c r="I18" s="116">
        <v>-17502</v>
      </c>
      <c r="J18" s="116">
        <v>-514</v>
      </c>
      <c r="K18" s="117">
        <v>2.9399999999999999E-2</v>
      </c>
    </row>
    <row r="19" spans="2:12" s="29" customFormat="1" ht="15" customHeight="1">
      <c r="B19" s="118" t="s">
        <v>127</v>
      </c>
      <c r="C19" s="115">
        <v>0</v>
      </c>
      <c r="D19" s="116">
        <v>-695826</v>
      </c>
      <c r="E19" s="116">
        <v>695826</v>
      </c>
      <c r="F19" s="117">
        <v>-1</v>
      </c>
      <c r="G19" s="78"/>
      <c r="H19" s="115">
        <v>0</v>
      </c>
      <c r="I19" s="116">
        <v>0</v>
      </c>
      <c r="J19" s="116">
        <v>0</v>
      </c>
      <c r="K19" s="117">
        <v>0</v>
      </c>
    </row>
    <row r="20" spans="2:12" s="29" customFormat="1" ht="15" customHeight="1">
      <c r="B20" s="118" t="s">
        <v>128</v>
      </c>
      <c r="C20" s="115">
        <v>76</v>
      </c>
      <c r="D20" s="116">
        <v>-168</v>
      </c>
      <c r="E20" s="116">
        <v>244</v>
      </c>
      <c r="F20" s="117">
        <v>-1.4523999999999999</v>
      </c>
      <c r="G20" s="78"/>
      <c r="H20" s="115">
        <v>5</v>
      </c>
      <c r="I20" s="116">
        <v>-40</v>
      </c>
      <c r="J20" s="116">
        <v>45</v>
      </c>
      <c r="K20" s="117" t="s">
        <v>158</v>
      </c>
    </row>
    <row r="21" spans="2:12" s="29" customFormat="1" ht="15" customHeight="1">
      <c r="B21" s="110" t="s">
        <v>126</v>
      </c>
      <c r="C21" s="111">
        <v>119762</v>
      </c>
      <c r="D21" s="112">
        <v>-390640</v>
      </c>
      <c r="E21" s="112">
        <v>510402</v>
      </c>
      <c r="F21" s="113">
        <v>-1.3066</v>
      </c>
      <c r="G21" s="78"/>
      <c r="H21" s="111">
        <v>-20018</v>
      </c>
      <c r="I21" s="112">
        <v>139074</v>
      </c>
      <c r="J21" s="112">
        <v>-159092</v>
      </c>
      <c r="K21" s="113">
        <v>-1.1438999999999999</v>
      </c>
    </row>
    <row r="22" spans="2:12" s="29" customFormat="1" ht="15" customHeight="1">
      <c r="B22" s="84" t="s">
        <v>39</v>
      </c>
      <c r="C22" s="111">
        <v>-45644</v>
      </c>
      <c r="D22" s="112">
        <v>-30036</v>
      </c>
      <c r="E22" s="112">
        <v>-15608</v>
      </c>
      <c r="F22" s="113">
        <v>0.51959999999999995</v>
      </c>
      <c r="G22" s="78"/>
      <c r="H22" s="111">
        <v>9097</v>
      </c>
      <c r="I22" s="112">
        <v>-10732</v>
      </c>
      <c r="J22" s="112">
        <v>19829</v>
      </c>
      <c r="K22" s="113">
        <v>-1.8476999999999999</v>
      </c>
    </row>
    <row r="23" spans="2:12" s="29" customFormat="1" ht="15" customHeight="1">
      <c r="B23" s="118" t="s">
        <v>12</v>
      </c>
      <c r="C23" s="115">
        <v>2970</v>
      </c>
      <c r="D23" s="116">
        <v>13275</v>
      </c>
      <c r="E23" s="116">
        <v>-10305</v>
      </c>
      <c r="F23" s="117">
        <v>-0.77629999999999999</v>
      </c>
      <c r="G23" s="78"/>
      <c r="H23" s="115">
        <v>805</v>
      </c>
      <c r="I23" s="116">
        <v>9873</v>
      </c>
      <c r="J23" s="116">
        <v>-9068</v>
      </c>
      <c r="K23" s="117">
        <v>-0.91849999999999998</v>
      </c>
    </row>
    <row r="24" spans="2:12" s="29" customFormat="1" ht="15" customHeight="1">
      <c r="B24" s="114" t="s">
        <v>13</v>
      </c>
      <c r="C24" s="115">
        <v>-59413</v>
      </c>
      <c r="D24" s="116">
        <v>-37859</v>
      </c>
      <c r="E24" s="116">
        <v>-21554</v>
      </c>
      <c r="F24" s="117">
        <v>0.56930000000000003</v>
      </c>
      <c r="G24" s="78"/>
      <c r="H24" s="115">
        <v>-5600</v>
      </c>
      <c r="I24" s="116">
        <v>-10591</v>
      </c>
      <c r="J24" s="116">
        <v>4991</v>
      </c>
      <c r="K24" s="117">
        <v>-0.47120000000000001</v>
      </c>
    </row>
    <row r="25" spans="2:12" s="29" customFormat="1" ht="15" customHeight="1">
      <c r="B25" s="118" t="s">
        <v>14</v>
      </c>
      <c r="C25" s="115">
        <v>1174</v>
      </c>
      <c r="D25" s="116">
        <v>-1759</v>
      </c>
      <c r="E25" s="116">
        <v>2933</v>
      </c>
      <c r="F25" s="117">
        <v>-1.6674</v>
      </c>
      <c r="G25" s="78"/>
      <c r="H25" s="115">
        <v>1014</v>
      </c>
      <c r="I25" s="116">
        <v>52</v>
      </c>
      <c r="J25" s="116">
        <v>962</v>
      </c>
      <c r="K25" s="117" t="s">
        <v>158</v>
      </c>
    </row>
    <row r="26" spans="2:12" s="29" customFormat="1" ht="15" customHeight="1">
      <c r="B26" s="114" t="s">
        <v>15</v>
      </c>
      <c r="C26" s="115">
        <v>9625</v>
      </c>
      <c r="D26" s="116">
        <v>-3693</v>
      </c>
      <c r="E26" s="116">
        <v>13318</v>
      </c>
      <c r="F26" s="117">
        <v>-3.6063000000000001</v>
      </c>
      <c r="G26" s="78"/>
      <c r="H26" s="115">
        <v>12878</v>
      </c>
      <c r="I26" s="116">
        <v>-10066</v>
      </c>
      <c r="J26" s="116">
        <v>22944</v>
      </c>
      <c r="K26" s="117" t="s">
        <v>158</v>
      </c>
    </row>
    <row r="27" spans="2:12" s="29" customFormat="1" ht="15" customHeight="1">
      <c r="B27" s="110" t="s">
        <v>16</v>
      </c>
      <c r="C27" s="111">
        <v>620</v>
      </c>
      <c r="D27" s="112">
        <v>1428</v>
      </c>
      <c r="E27" s="112">
        <v>-808</v>
      </c>
      <c r="F27" s="113">
        <v>-0.56579999999999997</v>
      </c>
      <c r="G27" s="78"/>
      <c r="H27" s="111">
        <v>277</v>
      </c>
      <c r="I27" s="112">
        <v>2482</v>
      </c>
      <c r="J27" s="112">
        <v>-2205</v>
      </c>
      <c r="K27" s="113">
        <v>-0.88839999999999997</v>
      </c>
      <c r="L27" s="77"/>
    </row>
    <row r="28" spans="2:12" s="29" customFormat="1" ht="15" customHeight="1">
      <c r="B28" s="114" t="s">
        <v>17</v>
      </c>
      <c r="C28" s="115">
        <v>485</v>
      </c>
      <c r="D28" s="116">
        <v>1334</v>
      </c>
      <c r="E28" s="116">
        <v>-849</v>
      </c>
      <c r="F28" s="117">
        <v>-0.63639999999999997</v>
      </c>
      <c r="G28" s="78"/>
      <c r="H28" s="115">
        <v>142</v>
      </c>
      <c r="I28" s="116">
        <v>2482</v>
      </c>
      <c r="J28" s="116">
        <v>-2340</v>
      </c>
      <c r="K28" s="117">
        <v>-0.94279999999999997</v>
      </c>
    </row>
    <row r="29" spans="2:12" s="29" customFormat="1" ht="15" customHeight="1">
      <c r="B29" s="245" t="s">
        <v>159</v>
      </c>
      <c r="C29" s="115">
        <v>105</v>
      </c>
      <c r="D29" s="116">
        <v>94</v>
      </c>
      <c r="E29" s="116">
        <v>11</v>
      </c>
      <c r="F29" s="117">
        <v>0.11700000000000001</v>
      </c>
      <c r="G29" s="78"/>
      <c r="H29" s="115">
        <v>105</v>
      </c>
      <c r="I29" s="116">
        <v>0</v>
      </c>
      <c r="J29" s="116">
        <v>105</v>
      </c>
      <c r="K29" s="117">
        <v>1</v>
      </c>
    </row>
    <row r="30" spans="2:12" s="29" customFormat="1" ht="15" customHeight="1">
      <c r="B30" s="114" t="s">
        <v>160</v>
      </c>
      <c r="C30" s="115">
        <v>30</v>
      </c>
      <c r="D30" s="116">
        <v>0</v>
      </c>
      <c r="E30" s="116">
        <v>30</v>
      </c>
      <c r="F30" s="117" t="s">
        <v>158</v>
      </c>
      <c r="G30" s="78"/>
      <c r="H30" s="115">
        <v>30</v>
      </c>
      <c r="I30" s="116">
        <v>0</v>
      </c>
      <c r="J30" s="116">
        <v>30</v>
      </c>
      <c r="K30" s="117">
        <v>1</v>
      </c>
    </row>
    <row r="31" spans="2:12" s="29" customFormat="1" ht="15" customHeight="1">
      <c r="B31" s="110" t="s">
        <v>20</v>
      </c>
      <c r="C31" s="111">
        <v>74738</v>
      </c>
      <c r="D31" s="112">
        <v>-419248</v>
      </c>
      <c r="E31" s="112">
        <v>493986</v>
      </c>
      <c r="F31" s="113">
        <v>-1.1782999999999999</v>
      </c>
      <c r="G31" s="78"/>
      <c r="H31" s="111">
        <v>-10644</v>
      </c>
      <c r="I31" s="112">
        <v>130824</v>
      </c>
      <c r="J31" s="112">
        <v>-141468</v>
      </c>
      <c r="K31" s="113">
        <v>-1.0813999999999999</v>
      </c>
    </row>
    <row r="32" spans="2:12" s="29" customFormat="1" ht="15" customHeight="1">
      <c r="B32" s="118" t="s">
        <v>21</v>
      </c>
      <c r="C32" s="115">
        <v>-5086</v>
      </c>
      <c r="D32" s="116">
        <v>124029</v>
      </c>
      <c r="E32" s="116">
        <v>-129115</v>
      </c>
      <c r="F32" s="117">
        <v>-1.0409999999999999</v>
      </c>
      <c r="G32" s="78"/>
      <c r="H32" s="115">
        <v>8358</v>
      </c>
      <c r="I32" s="116">
        <v>-32740</v>
      </c>
      <c r="J32" s="116">
        <v>41098</v>
      </c>
      <c r="K32" s="117">
        <v>-1.2553000000000001</v>
      </c>
    </row>
    <row r="33" spans="2:11" s="29" customFormat="1" ht="10.5" customHeight="1" thickBot="1">
      <c r="B33" s="119"/>
      <c r="C33" s="120"/>
      <c r="D33" s="120"/>
      <c r="E33" s="120"/>
      <c r="F33" s="121"/>
      <c r="G33" s="78"/>
      <c r="H33" s="120"/>
      <c r="I33" s="120"/>
      <c r="J33" s="120"/>
      <c r="K33" s="121"/>
    </row>
    <row r="34" spans="2:11" s="29" customFormat="1" ht="15" customHeight="1" thickBot="1">
      <c r="B34" s="122" t="s">
        <v>22</v>
      </c>
      <c r="C34" s="123">
        <v>69652</v>
      </c>
      <c r="D34" s="123">
        <v>-295219</v>
      </c>
      <c r="E34" s="123">
        <v>364871</v>
      </c>
      <c r="F34" s="124">
        <v>-1.2359</v>
      </c>
      <c r="G34" s="81"/>
      <c r="H34" s="123">
        <v>-2286</v>
      </c>
      <c r="I34" s="123">
        <v>98084</v>
      </c>
      <c r="J34" s="123">
        <v>-100370</v>
      </c>
      <c r="K34" s="124">
        <v>-1.0233000000000001</v>
      </c>
    </row>
    <row r="35" spans="2:11" s="29" customFormat="1" ht="15" customHeight="1">
      <c r="B35" s="125" t="s">
        <v>64</v>
      </c>
      <c r="C35" s="111">
        <v>64488</v>
      </c>
      <c r="D35" s="126">
        <v>-299421</v>
      </c>
      <c r="E35" s="126">
        <v>363909</v>
      </c>
      <c r="F35" s="80">
        <v>-1.2154</v>
      </c>
      <c r="G35" s="82"/>
      <c r="H35" s="111">
        <v>-3934</v>
      </c>
      <c r="I35" s="126">
        <v>96416</v>
      </c>
      <c r="J35" s="126">
        <v>-100350</v>
      </c>
      <c r="K35" s="80">
        <v>-1.0407999999999999</v>
      </c>
    </row>
    <row r="36" spans="2:11" s="29" customFormat="1" ht="15" customHeight="1">
      <c r="B36" s="127" t="s">
        <v>23</v>
      </c>
      <c r="C36" s="115">
        <v>5164</v>
      </c>
      <c r="D36" s="116">
        <v>4202</v>
      </c>
      <c r="E36" s="116">
        <v>962</v>
      </c>
      <c r="F36" s="117">
        <v>0.22889999999999999</v>
      </c>
      <c r="G36" s="78"/>
      <c r="H36" s="115">
        <v>1648</v>
      </c>
      <c r="I36" s="116">
        <v>1668</v>
      </c>
      <c r="J36" s="116">
        <v>-20</v>
      </c>
      <c r="K36" s="117">
        <v>-1.2E-2</v>
      </c>
    </row>
    <row r="37" spans="2:11" s="29" customFormat="1" ht="10.5" customHeight="1">
      <c r="B37" s="128"/>
      <c r="C37" s="129"/>
      <c r="D37" s="130"/>
      <c r="E37" s="130"/>
      <c r="F37" s="15"/>
      <c r="G37" s="77"/>
      <c r="H37" s="129"/>
      <c r="I37" s="130"/>
      <c r="J37" s="130"/>
      <c r="K37" s="15"/>
    </row>
    <row r="38" spans="2:11" s="83" customFormat="1" ht="15" customHeight="1">
      <c r="B38" s="110" t="s">
        <v>129</v>
      </c>
      <c r="C38" s="131">
        <v>7.8627078344177059</v>
      </c>
      <c r="D38" s="132">
        <v>-36.50694458642203</v>
      </c>
      <c r="E38" s="132">
        <v>44.369652420839735</v>
      </c>
      <c r="F38" s="113">
        <v>-1.2154</v>
      </c>
      <c r="G38" s="77"/>
      <c r="H38" s="131">
        <v>-0.47965346452982344</v>
      </c>
      <c r="I38" s="132">
        <v>11.75553341029676</v>
      </c>
      <c r="J38" s="132">
        <v>-12.235186874826583</v>
      </c>
      <c r="K38" s="113">
        <v>-1.0407999999999999</v>
      </c>
    </row>
    <row r="39" spans="2:11" s="29" customFormat="1" ht="7.5" customHeight="1">
      <c r="B39" s="84"/>
      <c r="C39" s="85"/>
      <c r="D39" s="85"/>
      <c r="E39" s="85"/>
      <c r="F39" s="80"/>
      <c r="G39" s="77"/>
      <c r="H39" s="86"/>
      <c r="I39" s="86"/>
      <c r="J39" s="86"/>
      <c r="K39" s="87"/>
    </row>
    <row r="40" spans="2:11" ht="12.75">
      <c r="B40" s="255" t="s">
        <v>156</v>
      </c>
      <c r="C40" s="255"/>
      <c r="D40" s="255"/>
      <c r="E40" s="255"/>
      <c r="F40" s="255"/>
    </row>
  </sheetData>
  <mergeCells count="3">
    <mergeCell ref="C2:F2"/>
    <mergeCell ref="H2:K2"/>
    <mergeCell ref="B40:F40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&amp;C&amp;"Arial"&amp;8&amp;K000000INTERNAL&amp;1#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22"/>
  <sheetViews>
    <sheetView showGridLines="0" zoomScale="90" zoomScaleNormal="90" workbookViewId="0">
      <selection activeCell="B3" sqref="B3"/>
    </sheetView>
  </sheetViews>
  <sheetFormatPr baseColWidth="10" defaultColWidth="9.140625" defaultRowHeight="11.25"/>
  <cols>
    <col min="1" max="1" width="4.42578125" style="3" customWidth="1"/>
    <col min="2" max="2" width="33.7109375" style="3" customWidth="1"/>
    <col min="3" max="8" width="13" style="3" customWidth="1"/>
    <col min="9" max="9" width="2" style="3" customWidth="1"/>
    <col min="10" max="16384" width="9.140625" style="3"/>
  </cols>
  <sheetData>
    <row r="1" spans="1:10">
      <c r="A1" s="92"/>
      <c r="G1" s="89"/>
    </row>
    <row r="2" spans="1:10" ht="24" customHeight="1" thickBot="1">
      <c r="A2" s="92"/>
      <c r="C2" s="258" t="s">
        <v>133</v>
      </c>
      <c r="D2" s="259"/>
      <c r="E2" s="259"/>
      <c r="F2" s="259"/>
      <c r="G2" s="259"/>
      <c r="H2" s="259"/>
    </row>
    <row r="3" spans="1:10" ht="15.75" customHeight="1" thickBot="1">
      <c r="C3" s="256" t="str">
        <f>+'Income Statement'!C3</f>
        <v>Sep-21</v>
      </c>
      <c r="D3" s="257"/>
      <c r="E3" s="257"/>
      <c r="F3" s="256" t="str">
        <f>+'Income Statement'!D3</f>
        <v>Sep-20</v>
      </c>
      <c r="G3" s="257"/>
      <c r="H3" s="257"/>
    </row>
    <row r="4" spans="1:10" ht="23.25" thickBot="1">
      <c r="B4" s="106"/>
      <c r="C4" s="142" t="s">
        <v>24</v>
      </c>
      <c r="D4" s="142" t="s">
        <v>42</v>
      </c>
      <c r="E4" s="142" t="s">
        <v>25</v>
      </c>
      <c r="F4" s="142" t="s">
        <v>24</v>
      </c>
      <c r="G4" s="142" t="s">
        <v>42</v>
      </c>
      <c r="H4" s="142" t="s">
        <v>25</v>
      </c>
    </row>
    <row r="5" spans="1:10" ht="8.25" customHeight="1">
      <c r="B5" s="100"/>
      <c r="C5" s="103"/>
      <c r="D5" s="100"/>
      <c r="E5" s="100"/>
      <c r="F5" s="103"/>
      <c r="G5" s="100"/>
      <c r="H5" s="100"/>
    </row>
    <row r="6" spans="1:10" ht="15" customHeight="1">
      <c r="B6" s="137" t="s">
        <v>67</v>
      </c>
      <c r="C6" s="115">
        <v>1357567</v>
      </c>
      <c r="D6" s="115">
        <v>-1333317</v>
      </c>
      <c r="E6" s="115">
        <v>24250</v>
      </c>
      <c r="F6" s="143">
        <v>1103240</v>
      </c>
      <c r="G6" s="143">
        <v>-1571626</v>
      </c>
      <c r="H6" s="143">
        <v>-468386</v>
      </c>
    </row>
    <row r="7" spans="1:10" ht="15" customHeight="1">
      <c r="B7" s="137" t="s">
        <v>59</v>
      </c>
      <c r="C7" s="115">
        <v>148885</v>
      </c>
      <c r="D7" s="115">
        <v>-53373</v>
      </c>
      <c r="E7" s="115">
        <v>95512</v>
      </c>
      <c r="F7" s="143">
        <v>114917</v>
      </c>
      <c r="G7" s="143">
        <v>-37171</v>
      </c>
      <c r="H7" s="143">
        <v>77746</v>
      </c>
    </row>
    <row r="8" spans="1:10" ht="15" customHeight="1">
      <c r="B8" s="137" t="s">
        <v>60</v>
      </c>
      <c r="C8" s="115">
        <v>-128460</v>
      </c>
      <c r="D8" s="115">
        <v>128460</v>
      </c>
      <c r="E8" s="115">
        <v>0</v>
      </c>
      <c r="F8" s="143">
        <v>-96748</v>
      </c>
      <c r="G8" s="143">
        <v>96748</v>
      </c>
      <c r="H8" s="143">
        <v>0</v>
      </c>
    </row>
    <row r="9" spans="1:10" ht="10.5" customHeight="1">
      <c r="B9" s="11"/>
      <c r="C9" s="144"/>
      <c r="D9" s="144"/>
      <c r="E9" s="144"/>
      <c r="F9" s="144"/>
      <c r="G9" s="144"/>
      <c r="H9" s="144"/>
    </row>
    <row r="10" spans="1:10" ht="15" customHeight="1">
      <c r="B10" s="138" t="s">
        <v>66</v>
      </c>
      <c r="C10" s="111">
        <v>1377992</v>
      </c>
      <c r="D10" s="111">
        <v>-1258230</v>
      </c>
      <c r="E10" s="111">
        <v>119762</v>
      </c>
      <c r="F10" s="145">
        <v>1121409</v>
      </c>
      <c r="G10" s="145">
        <v>-1512049</v>
      </c>
      <c r="H10" s="145">
        <v>-390640</v>
      </c>
      <c r="J10" s="90"/>
    </row>
    <row r="11" spans="1:10" ht="10.5" customHeight="1">
      <c r="B11" s="44"/>
      <c r="C11" s="4"/>
      <c r="D11" s="91"/>
      <c r="E11" s="4"/>
      <c r="F11" s="4"/>
      <c r="G11" s="4"/>
      <c r="H11" s="4"/>
    </row>
    <row r="12" spans="1:10" ht="24" customHeight="1" thickBot="1">
      <c r="C12" s="258" t="s">
        <v>130</v>
      </c>
      <c r="D12" s="259"/>
      <c r="E12" s="259"/>
      <c r="F12" s="259"/>
      <c r="G12" s="259"/>
      <c r="H12" s="259"/>
    </row>
    <row r="13" spans="1:10" ht="15" customHeight="1" thickBot="1">
      <c r="C13" s="256" t="str">
        <f>+'Income Statement'!H3</f>
        <v>Q3 2021</v>
      </c>
      <c r="D13" s="257"/>
      <c r="E13" s="257"/>
      <c r="F13" s="256" t="str">
        <f>+'Income Statement'!I3</f>
        <v>Q3 2020</v>
      </c>
      <c r="G13" s="257"/>
      <c r="H13" s="257"/>
    </row>
    <row r="14" spans="1:10" ht="23.25" thickBot="1">
      <c r="B14" s="106"/>
      <c r="C14" s="142" t="s">
        <v>24</v>
      </c>
      <c r="D14" s="142" t="s">
        <v>42</v>
      </c>
      <c r="E14" s="142" t="s">
        <v>25</v>
      </c>
      <c r="F14" s="142" t="s">
        <v>24</v>
      </c>
      <c r="G14" s="142" t="s">
        <v>42</v>
      </c>
      <c r="H14" s="142" t="s">
        <v>25</v>
      </c>
    </row>
    <row r="15" spans="1:10" ht="8.25" customHeight="1">
      <c r="B15" s="100"/>
      <c r="C15" s="103"/>
      <c r="D15" s="100"/>
      <c r="E15" s="100"/>
      <c r="F15" s="103"/>
      <c r="G15" s="100"/>
      <c r="H15" s="100"/>
    </row>
    <row r="16" spans="1:10" ht="15" customHeight="1">
      <c r="B16" s="137" t="s">
        <v>67</v>
      </c>
      <c r="C16" s="115">
        <v>538294</v>
      </c>
      <c r="D16" s="115">
        <v>-588765</v>
      </c>
      <c r="E16" s="115">
        <v>-50471</v>
      </c>
      <c r="F16" s="143">
        <v>362005</v>
      </c>
      <c r="G16" s="143">
        <v>-253657</v>
      </c>
      <c r="H16" s="143">
        <v>108348</v>
      </c>
    </row>
    <row r="17" spans="2:8" ht="15" customHeight="1">
      <c r="B17" s="137" t="s">
        <v>59</v>
      </c>
      <c r="C17" s="115">
        <v>55849</v>
      </c>
      <c r="D17" s="115">
        <v>-25396</v>
      </c>
      <c r="E17" s="115">
        <v>30453</v>
      </c>
      <c r="F17" s="143">
        <v>36895</v>
      </c>
      <c r="G17" s="143">
        <v>-6169</v>
      </c>
      <c r="H17" s="143">
        <v>30726</v>
      </c>
    </row>
    <row r="18" spans="2:8" ht="15" customHeight="1">
      <c r="B18" s="137" t="s">
        <v>60</v>
      </c>
      <c r="C18" s="115">
        <v>-50881</v>
      </c>
      <c r="D18" s="115">
        <v>50881</v>
      </c>
      <c r="E18" s="115">
        <v>0</v>
      </c>
      <c r="F18" s="143">
        <v>-28453</v>
      </c>
      <c r="G18" s="143">
        <v>28453</v>
      </c>
      <c r="H18" s="143">
        <v>0</v>
      </c>
    </row>
    <row r="19" spans="2:8" ht="10.5" customHeight="1">
      <c r="B19" s="11"/>
      <c r="C19" s="144"/>
      <c r="D19" s="144"/>
      <c r="E19" s="144"/>
      <c r="F19" s="144"/>
      <c r="G19" s="144"/>
      <c r="H19" s="144"/>
    </row>
    <row r="20" spans="2:8" ht="15" customHeight="1">
      <c r="B20" s="138" t="s">
        <v>66</v>
      </c>
      <c r="C20" s="111">
        <v>543262</v>
      </c>
      <c r="D20" s="111">
        <v>-563280</v>
      </c>
      <c r="E20" s="111">
        <v>-20018</v>
      </c>
      <c r="F20" s="145">
        <v>370447</v>
      </c>
      <c r="G20" s="145">
        <v>-231373</v>
      </c>
      <c r="H20" s="145">
        <v>139074</v>
      </c>
    </row>
    <row r="21" spans="2:8">
      <c r="B21" s="44"/>
      <c r="D21" s="90"/>
    </row>
    <row r="22" spans="2:8">
      <c r="D22" s="90"/>
    </row>
  </sheetData>
  <mergeCells count="6">
    <mergeCell ref="C13:E13"/>
    <mergeCell ref="F13:H13"/>
    <mergeCell ref="C2:H2"/>
    <mergeCell ref="C3:E3"/>
    <mergeCell ref="F3:H3"/>
    <mergeCell ref="C12:H12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&amp;C&amp;"Arial"&amp;8&amp;K000000INTERNAL&amp;1#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K12"/>
  <sheetViews>
    <sheetView showGridLines="0" zoomScaleNormal="100" workbookViewId="0">
      <selection activeCell="B3" sqref="B3"/>
    </sheetView>
  </sheetViews>
  <sheetFormatPr baseColWidth="10" defaultColWidth="0" defaultRowHeight="11.25"/>
  <cols>
    <col min="1" max="1" width="4.85546875" style="29" customWidth="1"/>
    <col min="2" max="2" width="33.42578125" style="27" customWidth="1"/>
    <col min="3" max="5" width="9.85546875" style="33" customWidth="1"/>
    <col min="6" max="6" width="8.7109375" style="27" customWidth="1"/>
    <col min="7" max="7" width="1.7109375" style="71" customWidth="1"/>
    <col min="8" max="10" width="9.85546875" style="27" customWidth="1"/>
    <col min="11" max="11" width="8.7109375" style="27" customWidth="1"/>
    <col min="12" max="217" width="7.28515625" style="27" customWidth="1"/>
    <col min="218" max="218" width="7.85546875" style="27" customWidth="1"/>
    <col min="219" max="219" width="67.5703125" style="27" bestFit="1" customWidth="1"/>
    <col min="220" max="220" width="15.85546875" style="27" customWidth="1"/>
    <col min="221" max="16384" width="0" style="27" hidden="1"/>
  </cols>
  <sheetData>
    <row r="1" spans="1:11">
      <c r="A1" s="92"/>
      <c r="B1" s="69"/>
      <c r="C1" s="70"/>
      <c r="D1" s="70"/>
      <c r="E1" s="70"/>
    </row>
    <row r="2" spans="1:11">
      <c r="A2" s="92"/>
      <c r="B2" s="69"/>
      <c r="C2" s="70"/>
      <c r="D2" s="70"/>
      <c r="E2" s="70"/>
    </row>
    <row r="3" spans="1:11" ht="15" customHeight="1" thickBot="1">
      <c r="B3" s="3"/>
      <c r="C3" s="254" t="s">
        <v>135</v>
      </c>
      <c r="D3" s="254"/>
      <c r="E3" s="254"/>
      <c r="F3" s="254"/>
      <c r="G3" s="4"/>
      <c r="H3" s="254" t="s">
        <v>121</v>
      </c>
      <c r="I3" s="254" t="s">
        <v>131</v>
      </c>
      <c r="J3" s="254"/>
      <c r="K3" s="254" t="s">
        <v>132</v>
      </c>
    </row>
    <row r="4" spans="1:11" ht="15" customHeight="1" thickBot="1">
      <c r="B4" s="133" t="s">
        <v>134</v>
      </c>
      <c r="C4" s="107" t="str">
        <f>+Market!C4</f>
        <v>Sep-21</v>
      </c>
      <c r="D4" s="107" t="str">
        <f>+Market!D4</f>
        <v>Sep-20</v>
      </c>
      <c r="E4" s="107" t="s">
        <v>87</v>
      </c>
      <c r="F4" s="134" t="s">
        <v>88</v>
      </c>
      <c r="G4" s="4"/>
      <c r="H4" s="135" t="str">
        <f>+Market!G4</f>
        <v>Q3 2021</v>
      </c>
      <c r="I4" s="135" t="str">
        <f>+Market!H4</f>
        <v>Q3 2020</v>
      </c>
      <c r="J4" s="135" t="s">
        <v>87</v>
      </c>
      <c r="K4" s="136" t="s">
        <v>88</v>
      </c>
    </row>
    <row r="5" spans="1:11" s="29" customFormat="1" ht="10.5" customHeight="1">
      <c r="B5" s="5"/>
      <c r="C5" s="102"/>
      <c r="D5" s="102"/>
      <c r="E5" s="102"/>
      <c r="F5" s="102"/>
      <c r="G5" s="4"/>
      <c r="H5" s="102"/>
      <c r="I5" s="102"/>
      <c r="J5" s="102"/>
      <c r="K5" s="102"/>
    </row>
    <row r="6" spans="1:11" s="29" customFormat="1" ht="15" customHeight="1">
      <c r="B6" s="137" t="s">
        <v>43</v>
      </c>
      <c r="C6" s="115">
        <v>565184</v>
      </c>
      <c r="D6" s="116">
        <v>603360.65324419644</v>
      </c>
      <c r="E6" s="116">
        <v>-38176.653244196437</v>
      </c>
      <c r="F6" s="117">
        <v>-6.3299999999999995E-2</v>
      </c>
      <c r="G6" s="78"/>
      <c r="H6" s="115">
        <v>207277</v>
      </c>
      <c r="I6" s="116">
        <v>206572.65324419644</v>
      </c>
      <c r="J6" s="116">
        <v>704.3467558035627</v>
      </c>
      <c r="K6" s="117">
        <v>3.3999999999999998E-3</v>
      </c>
    </row>
    <row r="7" spans="1:11" s="29" customFormat="1" ht="15" customHeight="1">
      <c r="B7" s="137" t="s">
        <v>44</v>
      </c>
      <c r="C7" s="115">
        <v>627794</v>
      </c>
      <c r="D7" s="116">
        <v>447940.19082018704</v>
      </c>
      <c r="E7" s="116">
        <v>179853.80917981296</v>
      </c>
      <c r="F7" s="117">
        <v>0.40150000000000002</v>
      </c>
      <c r="G7" s="78"/>
      <c r="H7" s="115">
        <v>234012</v>
      </c>
      <c r="I7" s="116">
        <v>142213.19082018704</v>
      </c>
      <c r="J7" s="116">
        <v>91798.809179812961</v>
      </c>
      <c r="K7" s="117">
        <v>0.64549999999999996</v>
      </c>
    </row>
    <row r="8" spans="1:11" s="29" customFormat="1" ht="15" customHeight="1">
      <c r="B8" s="137" t="s">
        <v>41</v>
      </c>
      <c r="C8" s="115">
        <v>45389</v>
      </c>
      <c r="D8" s="116">
        <v>17568.773927472907</v>
      </c>
      <c r="E8" s="116">
        <v>27820.226072527093</v>
      </c>
      <c r="F8" s="117">
        <v>1.5834999999999999</v>
      </c>
      <c r="G8" s="78"/>
      <c r="H8" s="115">
        <v>28715</v>
      </c>
      <c r="I8" s="116">
        <v>8527.7739274729065</v>
      </c>
      <c r="J8" s="116">
        <v>20187.226072527093</v>
      </c>
      <c r="K8" s="117">
        <v>2.3672</v>
      </c>
    </row>
    <row r="9" spans="1:11" s="29" customFormat="1" ht="15" customHeight="1">
      <c r="B9" s="138" t="s">
        <v>40</v>
      </c>
      <c r="C9" s="111">
        <v>1238367</v>
      </c>
      <c r="D9" s="112">
        <v>1068869.6179918565</v>
      </c>
      <c r="E9" s="112">
        <v>169497.38200814347</v>
      </c>
      <c r="F9" s="113">
        <v>0.15859999999999999</v>
      </c>
      <c r="G9" s="78"/>
      <c r="H9" s="111">
        <v>470004</v>
      </c>
      <c r="I9" s="112">
        <v>357313.61799185636</v>
      </c>
      <c r="J9" s="112">
        <v>112689.38200814364</v>
      </c>
      <c r="K9" s="113">
        <v>0.31540000000000001</v>
      </c>
    </row>
    <row r="10" spans="1:11" s="83" customFormat="1" ht="18" customHeight="1">
      <c r="A10" s="29"/>
      <c r="B10" s="93"/>
      <c r="C10" s="94"/>
      <c r="D10" s="95"/>
      <c r="E10" s="95"/>
      <c r="F10" s="96"/>
      <c r="G10" s="88"/>
    </row>
    <row r="11" spans="1:11" s="83" customFormat="1" ht="18" customHeight="1">
      <c r="A11" s="29"/>
      <c r="B11" s="93"/>
      <c r="C11" s="97"/>
      <c r="D11" s="97"/>
      <c r="E11" s="97"/>
      <c r="F11" s="27"/>
      <c r="G11" s="88"/>
    </row>
    <row r="12" spans="1:11" s="83" customFormat="1" ht="11.25" customHeight="1">
      <c r="A12" s="29"/>
      <c r="B12" s="93"/>
      <c r="C12" s="94"/>
      <c r="D12" s="95"/>
      <c r="E12" s="95"/>
      <c r="F12" s="98"/>
      <c r="G12" s="88"/>
    </row>
  </sheetData>
  <mergeCells count="2">
    <mergeCell ref="C3:F3"/>
    <mergeCell ref="H3:K3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&amp;C&amp;"Arial"&amp;8&amp;K000000INTERNAL&amp;1#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1:K22"/>
  <sheetViews>
    <sheetView zoomScaleNormal="100" workbookViewId="0">
      <selection activeCell="B3" sqref="B3"/>
    </sheetView>
  </sheetViews>
  <sheetFormatPr baseColWidth="10" defaultColWidth="9.140625" defaultRowHeight="11.25"/>
  <cols>
    <col min="1" max="1" width="3.140625" style="3" customWidth="1"/>
    <col min="2" max="2" width="52.140625" style="3" customWidth="1"/>
    <col min="3" max="5" width="9.7109375" style="3" customWidth="1"/>
    <col min="6" max="6" width="8.7109375" style="3" customWidth="1"/>
    <col min="7" max="7" width="1.42578125" style="4" customWidth="1"/>
    <col min="8" max="10" width="9.7109375" style="3" customWidth="1"/>
    <col min="11" max="11" width="8.7109375" style="3" customWidth="1"/>
    <col min="12" max="12" width="9.140625" style="3" customWidth="1"/>
    <col min="13" max="16384" width="9.140625" style="3"/>
  </cols>
  <sheetData>
    <row r="1" spans="2:11">
      <c r="C1" s="51"/>
      <c r="D1" s="51"/>
      <c r="H1" s="51"/>
      <c r="I1" s="51"/>
    </row>
    <row r="2" spans="2:11" ht="11.25" customHeight="1" thickBot="1">
      <c r="C2" s="254" t="s">
        <v>135</v>
      </c>
      <c r="D2" s="254"/>
      <c r="E2" s="254"/>
      <c r="F2" s="254"/>
      <c r="H2" s="254" t="s">
        <v>121</v>
      </c>
      <c r="I2" s="254"/>
      <c r="J2" s="254"/>
      <c r="K2" s="254"/>
    </row>
    <row r="3" spans="2:11" ht="23.25" thickBot="1">
      <c r="B3" s="133" t="s">
        <v>109</v>
      </c>
      <c r="C3" s="107" t="str">
        <f>+Market!C4</f>
        <v>Sep-21</v>
      </c>
      <c r="D3" s="107" t="str">
        <f>+Market!D4</f>
        <v>Sep-20</v>
      </c>
      <c r="E3" s="107" t="s">
        <v>87</v>
      </c>
      <c r="F3" s="134" t="s">
        <v>88</v>
      </c>
      <c r="H3" s="135" t="str">
        <f>+Market!G4</f>
        <v>Q3 2021</v>
      </c>
      <c r="I3" s="135" t="str">
        <f>+Market!H4</f>
        <v>Q3 2020</v>
      </c>
      <c r="J3" s="135" t="s">
        <v>87</v>
      </c>
      <c r="K3" s="136" t="s">
        <v>88</v>
      </c>
    </row>
    <row r="4" spans="2:11">
      <c r="B4" s="5"/>
      <c r="C4" s="102"/>
      <c r="D4" s="102"/>
      <c r="E4" s="102"/>
      <c r="F4" s="102"/>
      <c r="H4" s="102"/>
      <c r="I4" s="102"/>
      <c r="J4" s="102"/>
      <c r="K4" s="102"/>
    </row>
    <row r="5" spans="2:11">
      <c r="B5" s="137" t="s">
        <v>12</v>
      </c>
      <c r="C5" s="115">
        <v>2970</v>
      </c>
      <c r="D5" s="116">
        <v>13275</v>
      </c>
      <c r="E5" s="116">
        <v>-10305</v>
      </c>
      <c r="F5" s="117">
        <v>-0.77629999999999999</v>
      </c>
      <c r="G5" s="52"/>
      <c r="H5" s="115">
        <v>805</v>
      </c>
      <c r="I5" s="116">
        <v>9873</v>
      </c>
      <c r="J5" s="116">
        <v>-9068</v>
      </c>
      <c r="K5" s="117">
        <v>-0.91849999999999998</v>
      </c>
    </row>
    <row r="6" spans="2:11">
      <c r="B6" s="137" t="s">
        <v>13</v>
      </c>
      <c r="C6" s="115">
        <v>-59413</v>
      </c>
      <c r="D6" s="116">
        <v>-37859</v>
      </c>
      <c r="E6" s="116">
        <v>-21554</v>
      </c>
      <c r="F6" s="117">
        <v>0.56930000000000003</v>
      </c>
      <c r="G6" s="52"/>
      <c r="H6" s="115">
        <v>-5600</v>
      </c>
      <c r="I6" s="116">
        <v>-10591</v>
      </c>
      <c r="J6" s="116">
        <v>4991</v>
      </c>
      <c r="K6" s="117">
        <v>-0.47120000000000001</v>
      </c>
    </row>
    <row r="7" spans="2:11">
      <c r="B7" s="137" t="s">
        <v>14</v>
      </c>
      <c r="C7" s="115">
        <v>1174</v>
      </c>
      <c r="D7" s="116">
        <v>-1759</v>
      </c>
      <c r="E7" s="116">
        <v>2933</v>
      </c>
      <c r="F7" s="117">
        <v>-1.6674</v>
      </c>
      <c r="G7" s="52"/>
      <c r="H7" s="115">
        <v>1014</v>
      </c>
      <c r="I7" s="116">
        <v>52</v>
      </c>
      <c r="J7" s="116">
        <v>962</v>
      </c>
      <c r="K7" s="117" t="s">
        <v>158</v>
      </c>
    </row>
    <row r="8" spans="2:11">
      <c r="B8" s="137" t="s">
        <v>15</v>
      </c>
      <c r="C8" s="115">
        <v>9625</v>
      </c>
      <c r="D8" s="116">
        <v>-3693</v>
      </c>
      <c r="E8" s="116">
        <v>13318</v>
      </c>
      <c r="F8" s="117" t="s">
        <v>158</v>
      </c>
      <c r="G8" s="52"/>
      <c r="H8" s="115">
        <v>12878</v>
      </c>
      <c r="I8" s="116">
        <v>-10066</v>
      </c>
      <c r="J8" s="116">
        <v>22944</v>
      </c>
      <c r="K8" s="117" t="s">
        <v>158</v>
      </c>
    </row>
    <row r="9" spans="2:11">
      <c r="B9" s="138" t="s">
        <v>113</v>
      </c>
      <c r="C9" s="111">
        <v>-45644</v>
      </c>
      <c r="D9" s="112">
        <v>-30036</v>
      </c>
      <c r="E9" s="112">
        <v>-15608</v>
      </c>
      <c r="F9" s="113">
        <v>0.51959999999999995</v>
      </c>
      <c r="G9" s="56"/>
      <c r="H9" s="111">
        <v>9097</v>
      </c>
      <c r="I9" s="112">
        <v>-10732</v>
      </c>
      <c r="J9" s="112">
        <v>19829</v>
      </c>
      <c r="K9" s="113">
        <v>-1.8476999999999999</v>
      </c>
    </row>
    <row r="10" spans="2:11">
      <c r="B10" s="53"/>
      <c r="C10" s="54"/>
      <c r="D10" s="54"/>
      <c r="E10" s="54"/>
      <c r="F10" s="24"/>
      <c r="G10" s="56"/>
      <c r="H10" s="54"/>
      <c r="I10" s="54"/>
      <c r="J10" s="54"/>
      <c r="K10" s="24"/>
    </row>
    <row r="11" spans="2:11">
      <c r="B11" s="137" t="s">
        <v>17</v>
      </c>
      <c r="C11" s="115">
        <v>485</v>
      </c>
      <c r="D11" s="116">
        <v>1334</v>
      </c>
      <c r="E11" s="116">
        <v>-849</v>
      </c>
      <c r="F11" s="117">
        <v>-0.63639999999999997</v>
      </c>
      <c r="G11" s="52"/>
      <c r="H11" s="115">
        <v>142</v>
      </c>
      <c r="I11" s="116">
        <v>2482</v>
      </c>
      <c r="J11" s="116">
        <v>-2340</v>
      </c>
      <c r="K11" s="117">
        <v>-0.94279999999999997</v>
      </c>
    </row>
    <row r="12" spans="2:11" hidden="1">
      <c r="B12" s="137" t="s">
        <v>18</v>
      </c>
      <c r="C12" s="115">
        <v>105</v>
      </c>
      <c r="D12" s="116">
        <v>94</v>
      </c>
      <c r="E12" s="116">
        <v>11</v>
      </c>
      <c r="F12" s="117">
        <v>0.11700000000000001</v>
      </c>
      <c r="G12" s="52"/>
      <c r="H12" s="115">
        <v>105</v>
      </c>
      <c r="I12" s="116">
        <v>0</v>
      </c>
      <c r="J12" s="116">
        <v>105</v>
      </c>
      <c r="K12" s="116">
        <v>-105</v>
      </c>
    </row>
    <row r="13" spans="2:11" hidden="1">
      <c r="B13" s="137" t="s">
        <v>19</v>
      </c>
      <c r="C13" s="115">
        <v>30</v>
      </c>
      <c r="D13" s="116">
        <v>0</v>
      </c>
      <c r="E13" s="116">
        <v>30</v>
      </c>
      <c r="F13" s="117" t="e">
        <v>#DIV/0!</v>
      </c>
      <c r="G13" s="52"/>
      <c r="H13" s="115">
        <v>30</v>
      </c>
      <c r="I13" s="116">
        <v>0</v>
      </c>
      <c r="J13" s="116">
        <v>30</v>
      </c>
      <c r="K13" s="117">
        <v>1</v>
      </c>
    </row>
    <row r="14" spans="2:11">
      <c r="B14" s="138" t="s">
        <v>16</v>
      </c>
      <c r="C14" s="111">
        <v>620</v>
      </c>
      <c r="D14" s="112">
        <v>1428</v>
      </c>
      <c r="E14" s="112">
        <v>-808</v>
      </c>
      <c r="F14" s="117">
        <v>-0.56579999999999997</v>
      </c>
      <c r="G14" s="56"/>
      <c r="H14" s="111">
        <v>277</v>
      </c>
      <c r="I14" s="112">
        <v>2482</v>
      </c>
      <c r="J14" s="112">
        <v>-2205</v>
      </c>
      <c r="K14" s="113">
        <v>-0.88839999999999997</v>
      </c>
    </row>
    <row r="15" spans="2:11">
      <c r="B15" s="53"/>
      <c r="C15" s="54"/>
      <c r="D15" s="54"/>
      <c r="E15" s="54"/>
      <c r="F15" s="24"/>
      <c r="G15" s="56"/>
      <c r="H15" s="54"/>
      <c r="I15" s="54"/>
      <c r="J15" s="54"/>
      <c r="K15" s="24"/>
    </row>
    <row r="16" spans="2:11">
      <c r="B16" s="138" t="s">
        <v>20</v>
      </c>
      <c r="C16" s="111">
        <v>74738</v>
      </c>
      <c r="D16" s="112">
        <v>-419248</v>
      </c>
      <c r="E16" s="112">
        <v>493986</v>
      </c>
      <c r="F16" s="113">
        <v>-1.1782999999999999</v>
      </c>
      <c r="G16" s="56"/>
      <c r="H16" s="111">
        <v>-10644</v>
      </c>
      <c r="I16" s="112">
        <v>130824</v>
      </c>
      <c r="J16" s="112">
        <v>-141468</v>
      </c>
      <c r="K16" s="113">
        <v>-1.0813999999999999</v>
      </c>
    </row>
    <row r="17" spans="2:11">
      <c r="B17" s="137" t="s">
        <v>21</v>
      </c>
      <c r="C17" s="115">
        <v>-5086</v>
      </c>
      <c r="D17" s="116">
        <v>124029</v>
      </c>
      <c r="E17" s="139">
        <v>-129115</v>
      </c>
      <c r="F17" s="117">
        <v>-1.0409999999999999</v>
      </c>
      <c r="G17" s="52"/>
      <c r="H17" s="115">
        <v>8358</v>
      </c>
      <c r="I17" s="116">
        <v>-32740</v>
      </c>
      <c r="J17" s="116">
        <v>41098</v>
      </c>
      <c r="K17" s="117">
        <v>-1.2553000000000001</v>
      </c>
    </row>
    <row r="18" spans="2:11">
      <c r="B18" s="57"/>
      <c r="C18" s="55"/>
      <c r="D18" s="55"/>
      <c r="E18" s="55"/>
      <c r="F18" s="58"/>
      <c r="G18" s="56"/>
      <c r="H18" s="55"/>
      <c r="I18" s="55"/>
      <c r="J18" s="55"/>
      <c r="K18" s="58"/>
    </row>
    <row r="19" spans="2:11">
      <c r="B19" s="138" t="s">
        <v>110</v>
      </c>
      <c r="C19" s="111">
        <v>69652</v>
      </c>
      <c r="D19" s="112">
        <v>-295219</v>
      </c>
      <c r="E19" s="112">
        <v>364871</v>
      </c>
      <c r="F19" s="113">
        <v>-1.2359</v>
      </c>
      <c r="G19" s="52"/>
      <c r="H19" s="111">
        <v>-2286</v>
      </c>
      <c r="I19" s="112">
        <v>98084</v>
      </c>
      <c r="J19" s="112">
        <v>-100370</v>
      </c>
      <c r="K19" s="113">
        <v>-1.0233000000000001</v>
      </c>
    </row>
    <row r="20" spans="2:11">
      <c r="B20" s="140" t="s">
        <v>111</v>
      </c>
      <c r="C20" s="111">
        <v>64488</v>
      </c>
      <c r="D20" s="112">
        <v>-299421</v>
      </c>
      <c r="E20" s="112">
        <v>363909</v>
      </c>
      <c r="F20" s="113">
        <v>-1.2154</v>
      </c>
      <c r="G20" s="56"/>
      <c r="H20" s="111">
        <v>-3934</v>
      </c>
      <c r="I20" s="112">
        <v>96416</v>
      </c>
      <c r="J20" s="112">
        <v>-100350</v>
      </c>
      <c r="K20" s="113">
        <v>-1.0407999999999999</v>
      </c>
    </row>
    <row r="21" spans="2:11">
      <c r="B21" s="141" t="s">
        <v>112</v>
      </c>
      <c r="C21" s="115">
        <v>5164</v>
      </c>
      <c r="D21" s="116">
        <v>4202</v>
      </c>
      <c r="E21" s="116">
        <v>962</v>
      </c>
      <c r="F21" s="117">
        <v>0.22889999999999999</v>
      </c>
      <c r="G21" s="52"/>
      <c r="H21" s="115">
        <v>1648</v>
      </c>
      <c r="I21" s="116">
        <v>1668</v>
      </c>
      <c r="J21" s="116">
        <v>-20</v>
      </c>
      <c r="K21" s="117">
        <v>-1.2E-2</v>
      </c>
    </row>
    <row r="22" spans="2:11">
      <c r="C22" s="59"/>
      <c r="G22" s="60"/>
      <c r="H22" s="59"/>
    </row>
  </sheetData>
  <mergeCells count="2">
    <mergeCell ref="C2:F2"/>
    <mergeCell ref="H2:K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&amp;C&amp;"Arial"&amp;8&amp;K000000INTERNAL&amp;1#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1:G19"/>
  <sheetViews>
    <sheetView showGridLines="0" zoomScaleNormal="100" workbookViewId="0">
      <selection activeCell="B3" sqref="B3"/>
    </sheetView>
  </sheetViews>
  <sheetFormatPr baseColWidth="10" defaultRowHeight="12.75"/>
  <cols>
    <col min="1" max="1" width="5.42578125" style="1" customWidth="1"/>
    <col min="2" max="2" width="38.5703125" style="1" bestFit="1" customWidth="1"/>
    <col min="3" max="4" width="12.7109375" style="1" customWidth="1"/>
    <col min="5" max="5" width="14.140625" style="1" customWidth="1"/>
    <col min="6" max="6" width="12.7109375" style="1" customWidth="1"/>
    <col min="7" max="16384" width="11.42578125" style="1"/>
  </cols>
  <sheetData>
    <row r="1" spans="2:7" ht="10.5" customHeight="1"/>
    <row r="2" spans="2:7" s="27" customFormat="1" ht="12" thickBot="1">
      <c r="C2" s="158"/>
      <c r="D2" s="158"/>
      <c r="E2" s="159"/>
      <c r="F2" s="159"/>
      <c r="G2" s="28"/>
    </row>
    <row r="3" spans="2:7" s="29" customFormat="1" ht="30" customHeight="1" thickBot="1">
      <c r="B3" s="146" t="s">
        <v>93</v>
      </c>
      <c r="C3" s="107" t="str">
        <f>+Market!C4</f>
        <v>Sep-21</v>
      </c>
      <c r="D3" s="107" t="s">
        <v>146</v>
      </c>
      <c r="E3" s="107" t="s">
        <v>87</v>
      </c>
      <c r="F3" s="134" t="s">
        <v>88</v>
      </c>
      <c r="G3" s="30"/>
    </row>
    <row r="4" spans="2:7" s="29" customFormat="1" ht="11.25">
      <c r="B4" s="105"/>
      <c r="C4" s="22"/>
      <c r="D4" s="21"/>
      <c r="E4" s="21"/>
      <c r="F4" s="23"/>
      <c r="G4" s="30"/>
    </row>
    <row r="5" spans="2:7" s="31" customFormat="1" ht="11.25">
      <c r="B5" s="137" t="s">
        <v>35</v>
      </c>
      <c r="C5" s="115">
        <v>507634</v>
      </c>
      <c r="D5" s="116">
        <v>465808</v>
      </c>
      <c r="E5" s="116">
        <v>41826</v>
      </c>
      <c r="F5" s="117">
        <v>8.9800000000000005E-2</v>
      </c>
      <c r="G5" s="28"/>
    </row>
    <row r="6" spans="2:7" s="31" customFormat="1" ht="11.25">
      <c r="B6" s="137" t="s">
        <v>94</v>
      </c>
      <c r="C6" s="115">
        <v>2702132</v>
      </c>
      <c r="D6" s="116">
        <v>2625153</v>
      </c>
      <c r="E6" s="116">
        <v>76979</v>
      </c>
      <c r="F6" s="117">
        <v>2.93E-2</v>
      </c>
      <c r="G6" s="28"/>
    </row>
    <row r="7" spans="2:7" s="31" customFormat="1" ht="12" thickBot="1">
      <c r="B7" s="147"/>
      <c r="C7" s="148"/>
      <c r="D7" s="148"/>
      <c r="E7" s="149"/>
      <c r="F7" s="150"/>
      <c r="G7" s="28"/>
    </row>
    <row r="8" spans="2:7" s="32" customFormat="1" ht="12" thickBot="1">
      <c r="B8" s="151" t="s">
        <v>95</v>
      </c>
      <c r="C8" s="152">
        <v>3209766</v>
      </c>
      <c r="D8" s="123">
        <v>3090961</v>
      </c>
      <c r="E8" s="123">
        <v>118805</v>
      </c>
      <c r="F8" s="124">
        <v>3.8399999999999997E-2</v>
      </c>
      <c r="G8" s="30"/>
    </row>
    <row r="9" spans="2:7" s="27" customFormat="1" ht="11.25">
      <c r="C9" s="33"/>
      <c r="D9" s="33"/>
    </row>
    <row r="10" spans="2:7" s="27" customFormat="1" ht="12" thickBot="1">
      <c r="C10" s="158"/>
      <c r="D10" s="158"/>
      <c r="E10" s="159"/>
      <c r="F10" s="159"/>
    </row>
    <row r="11" spans="2:7" s="27" customFormat="1" ht="28.5" customHeight="1" thickBot="1">
      <c r="B11" s="146" t="s">
        <v>96</v>
      </c>
      <c r="C11" s="107" t="str">
        <f>+Market!C4</f>
        <v>Sep-21</v>
      </c>
      <c r="D11" s="107" t="s">
        <v>146</v>
      </c>
      <c r="E11" s="107" t="s">
        <v>87</v>
      </c>
      <c r="F11" s="134" t="s">
        <v>88</v>
      </c>
    </row>
    <row r="12" spans="2:7" s="29" customFormat="1" ht="11.25">
      <c r="B12" s="34"/>
      <c r="C12" s="35"/>
      <c r="D12" s="36"/>
      <c r="E12" s="36"/>
      <c r="F12" s="37"/>
    </row>
    <row r="13" spans="2:7" s="31" customFormat="1" ht="11.25">
      <c r="B13" s="137" t="s">
        <v>37</v>
      </c>
      <c r="C13" s="115">
        <v>598454</v>
      </c>
      <c r="D13" s="116">
        <v>347895</v>
      </c>
      <c r="E13" s="116">
        <v>250559</v>
      </c>
      <c r="F13" s="117">
        <v>0.72019999999999995</v>
      </c>
      <c r="G13" s="28"/>
    </row>
    <row r="14" spans="2:7" s="31" customFormat="1" ht="11.25">
      <c r="B14" s="137" t="s">
        <v>97</v>
      </c>
      <c r="C14" s="115">
        <v>1110482</v>
      </c>
      <c r="D14" s="116">
        <v>1003735</v>
      </c>
      <c r="E14" s="116">
        <v>106747</v>
      </c>
      <c r="F14" s="117">
        <v>0.10630000000000001</v>
      </c>
      <c r="G14" s="28"/>
    </row>
    <row r="15" spans="2:7" s="31" customFormat="1" ht="11.25">
      <c r="B15" s="137" t="s">
        <v>98</v>
      </c>
      <c r="C15" s="115">
        <v>1500830</v>
      </c>
      <c r="D15" s="116">
        <v>1739331</v>
      </c>
      <c r="E15" s="116">
        <v>-238501</v>
      </c>
      <c r="F15" s="117">
        <v>-0.1371</v>
      </c>
      <c r="G15" s="28"/>
    </row>
    <row r="16" spans="2:7" s="31" customFormat="1" ht="11.25">
      <c r="B16" s="153" t="s">
        <v>100</v>
      </c>
      <c r="C16" s="154">
        <v>1490712</v>
      </c>
      <c r="D16" s="116">
        <v>1729218</v>
      </c>
      <c r="E16" s="155">
        <v>-238506</v>
      </c>
      <c r="F16" s="156">
        <v>-0.13789999999999999</v>
      </c>
      <c r="G16" s="28"/>
    </row>
    <row r="17" spans="2:7" s="31" customFormat="1" ht="11.25">
      <c r="B17" s="157" t="s">
        <v>101</v>
      </c>
      <c r="C17" s="115">
        <v>10118</v>
      </c>
      <c r="D17" s="116">
        <v>10113</v>
      </c>
      <c r="E17" s="116">
        <v>5</v>
      </c>
      <c r="F17" s="117">
        <v>5.0000000000000001E-4</v>
      </c>
      <c r="G17" s="28"/>
    </row>
    <row r="18" spans="2:7" s="31" customFormat="1" ht="12" thickBot="1">
      <c r="B18" s="147"/>
      <c r="C18" s="148"/>
      <c r="D18" s="148"/>
      <c r="E18" s="149"/>
      <c r="F18" s="150"/>
      <c r="G18" s="28"/>
    </row>
    <row r="19" spans="2:7" s="32" customFormat="1" ht="12" thickBot="1">
      <c r="B19" s="151" t="s">
        <v>99</v>
      </c>
      <c r="C19" s="152">
        <v>3209766</v>
      </c>
      <c r="D19" s="123">
        <v>3090961</v>
      </c>
      <c r="E19" s="123">
        <v>118805</v>
      </c>
      <c r="F19" s="124">
        <v>3.8399999999999997E-2</v>
      </c>
      <c r="G19" s="30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&amp;C&amp;"Arial"&amp;8&amp;K000000INTERNAL&amp;1#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1:K24"/>
  <sheetViews>
    <sheetView showGridLines="0" zoomScale="90" zoomScaleNormal="90" workbookViewId="0">
      <selection activeCell="B2" sqref="B2:C2"/>
    </sheetView>
  </sheetViews>
  <sheetFormatPr baseColWidth="10" defaultColWidth="9.140625" defaultRowHeight="11.25"/>
  <cols>
    <col min="1" max="1" width="9.140625" style="3"/>
    <col min="2" max="2" width="12.28515625" style="3" customWidth="1"/>
    <col min="3" max="3" width="23.28515625" style="3" customWidth="1"/>
    <col min="4" max="4" width="11.85546875" style="3" customWidth="1"/>
    <col min="5" max="8" width="11.42578125" style="3" customWidth="1"/>
    <col min="9" max="9" width="1.140625" style="3" customWidth="1"/>
    <col min="10" max="10" width="10.7109375" style="3" customWidth="1"/>
    <col min="11" max="11" width="10.85546875" style="3" customWidth="1"/>
    <col min="12" max="16384" width="9.140625" style="3"/>
  </cols>
  <sheetData>
    <row r="1" spans="2:11" ht="12" thickBot="1">
      <c r="D1" s="4"/>
      <c r="E1" s="189"/>
      <c r="F1" s="189"/>
      <c r="G1" s="189"/>
      <c r="H1" s="189"/>
      <c r="I1" s="4"/>
      <c r="J1" s="189"/>
    </row>
    <row r="2" spans="2:11" s="7" customFormat="1" ht="15" customHeight="1" thickBot="1">
      <c r="B2" s="257" t="s">
        <v>62</v>
      </c>
      <c r="C2" s="257"/>
      <c r="D2" s="108" t="s">
        <v>85</v>
      </c>
      <c r="E2" s="107" t="str">
        <f>+Market!C4</f>
        <v>Sep-21</v>
      </c>
      <c r="F2" s="160" t="s">
        <v>146</v>
      </c>
      <c r="G2" s="160" t="str">
        <f>+Market!D4</f>
        <v>Sep-20</v>
      </c>
      <c r="H2" s="160" t="s">
        <v>36</v>
      </c>
      <c r="I2" s="6"/>
      <c r="J2" s="161" t="s">
        <v>0</v>
      </c>
    </row>
    <row r="3" spans="2:11" ht="10.5" customHeight="1">
      <c r="B3" s="4"/>
      <c r="C3" s="4"/>
      <c r="D3" s="4"/>
      <c r="E3" s="4"/>
      <c r="F3" s="4"/>
      <c r="G3" s="4"/>
      <c r="H3" s="4"/>
      <c r="I3" s="4"/>
      <c r="J3" s="4"/>
    </row>
    <row r="4" spans="2:11" ht="15" customHeight="1">
      <c r="B4" s="162" t="s">
        <v>27</v>
      </c>
      <c r="C4" s="163" t="s">
        <v>77</v>
      </c>
      <c r="D4" s="164" t="s">
        <v>28</v>
      </c>
      <c r="E4" s="165">
        <v>0.85</v>
      </c>
      <c r="F4" s="166">
        <v>1.34</v>
      </c>
      <c r="G4" s="167">
        <v>0</v>
      </c>
      <c r="H4" s="248">
        <v>-0.4900000000000001</v>
      </c>
      <c r="I4" s="10"/>
      <c r="J4" s="156">
        <v>-0.36570000000000003</v>
      </c>
    </row>
    <row r="5" spans="2:11" ht="15" customHeight="1">
      <c r="B5" s="4"/>
      <c r="C5" s="11" t="s">
        <v>78</v>
      </c>
      <c r="D5" s="9" t="s">
        <v>28</v>
      </c>
      <c r="E5" s="168">
        <v>0.82</v>
      </c>
      <c r="F5" s="169">
        <v>1.3</v>
      </c>
      <c r="G5" s="170">
        <v>0</v>
      </c>
      <c r="H5" s="249">
        <v>-0.48000000000000009</v>
      </c>
      <c r="I5" s="10"/>
      <c r="J5" s="12">
        <v>-0.36919999999999997</v>
      </c>
    </row>
    <row r="6" spans="2:11" ht="15" customHeight="1">
      <c r="B6" s="171"/>
      <c r="C6" s="172" t="s">
        <v>29</v>
      </c>
      <c r="D6" s="173" t="s">
        <v>26</v>
      </c>
      <c r="E6" s="174">
        <v>-90820</v>
      </c>
      <c r="F6" s="175">
        <v>117913</v>
      </c>
      <c r="G6" s="176">
        <v>0</v>
      </c>
      <c r="H6" s="177">
        <v>-208733</v>
      </c>
      <c r="I6" s="13"/>
      <c r="J6" s="12">
        <v>-1.7702</v>
      </c>
      <c r="K6" s="14"/>
    </row>
    <row r="7" spans="2:11" ht="15" customHeight="1">
      <c r="B7" s="162" t="s">
        <v>30</v>
      </c>
      <c r="C7" s="163" t="s">
        <v>79</v>
      </c>
      <c r="D7" s="164" t="s">
        <v>28</v>
      </c>
      <c r="E7" s="165">
        <v>1.1399999999999999</v>
      </c>
      <c r="F7" s="178">
        <v>0.78</v>
      </c>
      <c r="G7" s="167">
        <v>0</v>
      </c>
      <c r="H7" s="179">
        <v>0.35999999999999988</v>
      </c>
      <c r="I7" s="10"/>
      <c r="J7" s="156">
        <v>0.46150000000000002</v>
      </c>
    </row>
    <row r="8" spans="2:11" ht="15" customHeight="1">
      <c r="B8" s="4"/>
      <c r="C8" s="11" t="s">
        <v>80</v>
      </c>
      <c r="D8" s="9" t="s">
        <v>31</v>
      </c>
      <c r="E8" s="180">
        <v>0.35020000000000001</v>
      </c>
      <c r="F8" s="15">
        <v>0.25740000000000002</v>
      </c>
      <c r="G8" s="170">
        <v>0</v>
      </c>
      <c r="H8" s="16">
        <v>9.2799999999999994E-2</v>
      </c>
      <c r="I8" s="16"/>
      <c r="J8" s="12">
        <v>0.36049999999999999</v>
      </c>
    </row>
    <row r="9" spans="2:11" ht="15" customHeight="1">
      <c r="B9" s="4"/>
      <c r="C9" s="11" t="s">
        <v>81</v>
      </c>
      <c r="D9" s="9" t="s">
        <v>31</v>
      </c>
      <c r="E9" s="180">
        <v>0.64980000000000004</v>
      </c>
      <c r="F9" s="15">
        <v>0.74260000000000004</v>
      </c>
      <c r="G9" s="170">
        <v>0</v>
      </c>
      <c r="H9" s="16">
        <v>-9.2799999999999994E-2</v>
      </c>
      <c r="I9" s="16"/>
      <c r="J9" s="12">
        <v>-0.125</v>
      </c>
    </row>
    <row r="10" spans="2:11" ht="15" customHeight="1">
      <c r="B10" s="171"/>
      <c r="C10" s="172" t="s">
        <v>82</v>
      </c>
      <c r="D10" s="173" t="s">
        <v>28</v>
      </c>
      <c r="E10" s="181">
        <v>3.57</v>
      </c>
      <c r="F10" s="191">
        <v>0</v>
      </c>
      <c r="G10" s="182">
        <v>8.6199999999999992</v>
      </c>
      <c r="H10" s="183">
        <v>-5.0499999999999989</v>
      </c>
      <c r="I10" s="17"/>
      <c r="J10" s="184">
        <v>-0.58579999999999999</v>
      </c>
    </row>
    <row r="11" spans="2:11" ht="15" customHeight="1">
      <c r="B11" s="162" t="s">
        <v>32</v>
      </c>
      <c r="C11" s="163" t="s">
        <v>33</v>
      </c>
      <c r="D11" s="164" t="s">
        <v>31</v>
      </c>
      <c r="E11" s="185">
        <v>8.6910519074131054E-2</v>
      </c>
      <c r="F11" s="167">
        <v>0</v>
      </c>
      <c r="G11" s="246">
        <v>-0.34834748071399463</v>
      </c>
      <c r="H11" s="156">
        <v>0.43525799978812568</v>
      </c>
      <c r="I11" s="18"/>
      <c r="J11" s="156">
        <v>-1.2495000000000001</v>
      </c>
    </row>
    <row r="12" spans="2:11" ht="15" customHeight="1">
      <c r="B12" s="4"/>
      <c r="C12" s="11" t="s">
        <v>83</v>
      </c>
      <c r="D12" s="9" t="s">
        <v>31</v>
      </c>
      <c r="E12" s="186">
        <v>0.14035835331559995</v>
      </c>
      <c r="F12" s="170">
        <v>0</v>
      </c>
      <c r="G12" s="18">
        <v>-0.13401834692819631</v>
      </c>
      <c r="H12" s="18">
        <v>0.27437670024379623</v>
      </c>
      <c r="I12" s="18"/>
      <c r="J12" s="12" t="s">
        <v>158</v>
      </c>
    </row>
    <row r="13" spans="2:11" ht="15" customHeight="1">
      <c r="B13" s="171"/>
      <c r="C13" s="172" t="s">
        <v>84</v>
      </c>
      <c r="D13" s="173" t="s">
        <v>31</v>
      </c>
      <c r="E13" s="187">
        <v>7.0267907203510338E-2</v>
      </c>
      <c r="F13" s="176">
        <v>0</v>
      </c>
      <c r="G13" s="188">
        <v>-6.9539517495971745E-2</v>
      </c>
      <c r="H13" s="188">
        <v>0.1398074246994821</v>
      </c>
      <c r="I13" s="18"/>
      <c r="J13" s="184" t="s">
        <v>158</v>
      </c>
    </row>
    <row r="14" spans="2:11" ht="7.5" customHeight="1">
      <c r="I14" s="4"/>
      <c r="J14" s="8"/>
    </row>
    <row r="15" spans="2:11" ht="12.75">
      <c r="B15" s="19" t="s">
        <v>69</v>
      </c>
    </row>
    <row r="16" spans="2:11" ht="12.75">
      <c r="B16" s="19" t="s">
        <v>70</v>
      </c>
    </row>
    <row r="17" spans="2:10" ht="12.75">
      <c r="B17" s="19" t="s">
        <v>71</v>
      </c>
    </row>
    <row r="18" spans="2:10" ht="12.75">
      <c r="B18" s="19" t="s">
        <v>72</v>
      </c>
    </row>
    <row r="19" spans="2:10" ht="12.75">
      <c r="B19" s="19" t="s">
        <v>73</v>
      </c>
    </row>
    <row r="20" spans="2:10" ht="12.75">
      <c r="B20" s="19" t="s">
        <v>74</v>
      </c>
    </row>
    <row r="21" spans="2:10" ht="12.75">
      <c r="B21" s="19" t="s">
        <v>75</v>
      </c>
    </row>
    <row r="22" spans="2:10" ht="12.75">
      <c r="B22" s="19" t="s">
        <v>161</v>
      </c>
    </row>
    <row r="23" spans="2:10" ht="13.5" thickBot="1">
      <c r="B23" s="190" t="s">
        <v>76</v>
      </c>
      <c r="C23" s="189"/>
      <c r="D23" s="189"/>
      <c r="E23" s="189"/>
      <c r="F23" s="189"/>
      <c r="G23" s="189"/>
      <c r="H23" s="189"/>
      <c r="I23" s="189"/>
      <c r="J23" s="189"/>
    </row>
    <row r="24" spans="2:10" ht="12">
      <c r="B24" s="20"/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&amp;C&amp;"Arial"&amp;8&amp;K000000INTERNAL&amp;1#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2:H9"/>
  <sheetViews>
    <sheetView showGridLines="0" zoomScaleNormal="100" workbookViewId="0">
      <selection activeCell="B3" sqref="B3"/>
    </sheetView>
  </sheetViews>
  <sheetFormatPr baseColWidth="10" defaultRowHeight="12.75"/>
  <cols>
    <col min="1" max="1" width="4.7109375" style="1" customWidth="1"/>
    <col min="2" max="2" width="43.140625" style="1" customWidth="1"/>
    <col min="3" max="3" width="13.140625" style="1" customWidth="1"/>
    <col min="4" max="4" width="12.85546875" style="1" customWidth="1"/>
    <col min="5" max="5" width="13.42578125" style="1" customWidth="1"/>
    <col min="6" max="6" width="12.42578125" style="1" customWidth="1"/>
    <col min="7" max="16384" width="11.42578125" style="1"/>
  </cols>
  <sheetData>
    <row r="2" spans="2:8" ht="13.5" thickBot="1">
      <c r="C2" s="193"/>
      <c r="D2" s="193"/>
      <c r="E2" s="194"/>
      <c r="F2" s="194"/>
    </row>
    <row r="3" spans="2:8" s="25" customFormat="1" ht="23.25" thickBot="1">
      <c r="B3" s="146" t="s">
        <v>86</v>
      </c>
      <c r="C3" s="107" t="str">
        <f>+Market!C4</f>
        <v>Sep-21</v>
      </c>
      <c r="D3" s="107" t="str">
        <f>+Market!D4</f>
        <v>Sep-20</v>
      </c>
      <c r="E3" s="107" t="s">
        <v>87</v>
      </c>
      <c r="F3" s="134" t="s">
        <v>88</v>
      </c>
      <c r="H3" s="26"/>
    </row>
    <row r="4" spans="2:8" s="25" customFormat="1">
      <c r="B4" s="105"/>
      <c r="C4" s="22"/>
      <c r="D4" s="21"/>
      <c r="E4" s="21"/>
      <c r="F4" s="23"/>
    </row>
    <row r="5" spans="2:8" s="25" customFormat="1">
      <c r="B5" s="137" t="s">
        <v>89</v>
      </c>
      <c r="C5" s="115">
        <v>268043</v>
      </c>
      <c r="D5" s="116">
        <v>286341</v>
      </c>
      <c r="E5" s="116">
        <v>-18298</v>
      </c>
      <c r="F5" s="117">
        <v>-6.3899999999999998E-2</v>
      </c>
    </row>
    <row r="6" spans="2:8" s="25" customFormat="1">
      <c r="B6" s="137" t="s">
        <v>90</v>
      </c>
      <c r="C6" s="115">
        <v>-56611</v>
      </c>
      <c r="D6" s="116">
        <v>3750</v>
      </c>
      <c r="E6" s="116">
        <v>-60361</v>
      </c>
      <c r="F6" s="117" t="s">
        <v>158</v>
      </c>
    </row>
    <row r="7" spans="2:8" s="25" customFormat="1">
      <c r="B7" s="137" t="s">
        <v>91</v>
      </c>
      <c r="C7" s="115">
        <v>-209870</v>
      </c>
      <c r="D7" s="116">
        <v>-299802</v>
      </c>
      <c r="E7" s="116">
        <v>89932</v>
      </c>
      <c r="F7" s="117">
        <v>-0.3</v>
      </c>
    </row>
    <row r="8" spans="2:8" s="25" customFormat="1" ht="13.5" thickBot="1">
      <c r="B8" s="147"/>
      <c r="C8" s="148"/>
      <c r="D8" s="148"/>
      <c r="E8" s="149"/>
      <c r="F8" s="150"/>
    </row>
    <row r="9" spans="2:8" s="25" customFormat="1" ht="13.5" thickBot="1">
      <c r="B9" s="192" t="s">
        <v>92</v>
      </c>
      <c r="C9" s="152">
        <v>1562</v>
      </c>
      <c r="D9" s="123">
        <v>-9711</v>
      </c>
      <c r="E9" s="123">
        <v>11273</v>
      </c>
      <c r="F9" s="124">
        <v>-1.1608000000000001</v>
      </c>
    </row>
  </sheetData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&amp;C&amp;"Arial"&amp;8&amp;K000000INTERNAL&amp;1#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3:H12"/>
  <sheetViews>
    <sheetView showGridLines="0" zoomScaleNormal="100" workbookViewId="0">
      <selection activeCell="B3" sqref="B3"/>
    </sheetView>
  </sheetViews>
  <sheetFormatPr baseColWidth="10" defaultRowHeight="12.75"/>
  <cols>
    <col min="1" max="1" width="5.42578125" style="1" customWidth="1"/>
    <col min="2" max="2" width="32" style="1" customWidth="1"/>
    <col min="3" max="4" width="12.85546875" style="1" customWidth="1"/>
    <col min="5" max="5" width="1.42578125" style="1" customWidth="1"/>
    <col min="6" max="16384" width="11.42578125" style="1"/>
  </cols>
  <sheetData>
    <row r="3" spans="2:8" s="3" customFormat="1" ht="27" customHeight="1" thickBot="1">
      <c r="B3" s="38"/>
      <c r="C3" s="258" t="s">
        <v>102</v>
      </c>
      <c r="D3" s="259"/>
      <c r="E3" s="259"/>
      <c r="F3" s="259"/>
      <c r="G3" s="259"/>
    </row>
    <row r="4" spans="2:8" s="3" customFormat="1" ht="24.75" customHeight="1" thickBot="1">
      <c r="B4" s="39"/>
      <c r="C4" s="260" t="s">
        <v>103</v>
      </c>
      <c r="D4" s="260"/>
      <c r="E4" s="40"/>
      <c r="F4" s="260" t="s">
        <v>104</v>
      </c>
      <c r="G4" s="260"/>
      <c r="H4" s="41"/>
    </row>
    <row r="5" spans="2:8" s="3" customFormat="1" ht="15" customHeight="1" thickBot="1">
      <c r="B5" s="195" t="s">
        <v>105</v>
      </c>
      <c r="C5" s="195" t="str">
        <f>+Market!C4</f>
        <v>Sep-21</v>
      </c>
      <c r="D5" s="195" t="str">
        <f>+Market!D4</f>
        <v>Sep-20</v>
      </c>
      <c r="E5" s="40"/>
      <c r="F5" s="196" t="str">
        <f>+Market!C4</f>
        <v>Sep-21</v>
      </c>
      <c r="G5" s="196" t="str">
        <f>+Market!D4</f>
        <v>Sep-20</v>
      </c>
    </row>
    <row r="6" spans="2:8" s="3" customFormat="1" ht="11.25">
      <c r="B6" s="197"/>
      <c r="C6" s="198"/>
      <c r="D6" s="197"/>
      <c r="E6" s="40"/>
      <c r="F6" s="104"/>
      <c r="G6" s="104"/>
    </row>
    <row r="7" spans="2:8" s="3" customFormat="1" ht="11.25">
      <c r="B7" s="137" t="s">
        <v>63</v>
      </c>
      <c r="C7" s="115">
        <v>123591</v>
      </c>
      <c r="D7" s="199">
        <v>114697</v>
      </c>
      <c r="E7" s="42"/>
      <c r="F7" s="115">
        <v>45129</v>
      </c>
      <c r="G7" s="199">
        <v>60111</v>
      </c>
    </row>
    <row r="8" spans="2:8" s="3" customFormat="1" ht="11.25">
      <c r="B8" s="11" t="s">
        <v>34</v>
      </c>
      <c r="C8" s="200">
        <v>512</v>
      </c>
      <c r="D8" s="201">
        <v>261</v>
      </c>
      <c r="E8" s="42"/>
      <c r="F8" s="200">
        <v>5506</v>
      </c>
      <c r="G8" s="201">
        <v>5490</v>
      </c>
    </row>
    <row r="9" spans="2:8" s="3" customFormat="1" ht="11.25" hidden="1" customHeight="1">
      <c r="B9" s="137"/>
      <c r="C9" s="115">
        <v>0</v>
      </c>
      <c r="D9" s="199">
        <v>0</v>
      </c>
      <c r="E9" s="42"/>
      <c r="F9" s="115">
        <v>0</v>
      </c>
      <c r="G9" s="199">
        <v>0</v>
      </c>
    </row>
    <row r="10" spans="2:8" s="3" customFormat="1" ht="12" thickBot="1">
      <c r="B10" s="202"/>
      <c r="C10" s="203"/>
      <c r="D10" s="204"/>
      <c r="E10" s="42"/>
      <c r="F10" s="203"/>
      <c r="G10" s="204"/>
    </row>
    <row r="11" spans="2:8" s="3" customFormat="1" ht="12" thickBot="1">
      <c r="B11" s="151" t="s">
        <v>106</v>
      </c>
      <c r="C11" s="152">
        <v>124103</v>
      </c>
      <c r="D11" s="205">
        <v>114958</v>
      </c>
      <c r="E11" s="43"/>
      <c r="F11" s="152">
        <v>50635</v>
      </c>
      <c r="G11" s="205">
        <v>65601</v>
      </c>
    </row>
    <row r="12" spans="2:8" s="3" customFormat="1" ht="17.25" customHeight="1">
      <c r="B12" s="44"/>
    </row>
  </sheetData>
  <mergeCells count="3">
    <mergeCell ref="C3:G3"/>
    <mergeCell ref="C4:D4"/>
    <mergeCell ref="F4:G4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52676FA0BB3C48A8374287C6C0D912" ma:contentTypeVersion="12" ma:contentTypeDescription="Crear nuevo documento." ma:contentTypeScope="" ma:versionID="641c2190f3354064f64913adf5a81abf">
  <xsd:schema xmlns:xsd="http://www.w3.org/2001/XMLSchema" xmlns:xs="http://www.w3.org/2001/XMLSchema" xmlns:p="http://schemas.microsoft.com/office/2006/metadata/properties" xmlns:ns2="9387dcd9-0a78-4df1-8aff-ca3c7383493d" xmlns:ns3="5adbbcee-4de0-4a31-b58c-460ba70589e5" targetNamespace="http://schemas.microsoft.com/office/2006/metadata/properties" ma:root="true" ma:fieldsID="339023ea79c999ca3a1f9033021396ed" ns2:_="" ns3:_="">
    <xsd:import namespace="9387dcd9-0a78-4df1-8aff-ca3c7383493d"/>
    <xsd:import namespace="5adbbcee-4de0-4a31-b58c-460ba70589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87dcd9-0a78-4df1-8aff-ca3c738349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bbcee-4de0-4a31-b58c-460ba70589e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DC7729-43A3-464D-A0A8-352D9E3ED9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87dcd9-0a78-4df1-8aff-ca3c7383493d"/>
    <ds:schemaRef ds:uri="5adbbcee-4de0-4a31-b58c-460ba7058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DA28F9-B861-431B-917F-7E7FADE270D5}">
  <ds:schemaRefs>
    <ds:schemaRef ds:uri="http://purl.org/dc/elements/1.1/"/>
    <ds:schemaRef ds:uri="http://schemas.microsoft.com/office/2006/metadata/properties"/>
    <ds:schemaRef ds:uri="5adbbcee-4de0-4a31-b58c-460ba70589e5"/>
    <ds:schemaRef ds:uri="http://purl.org/dc/terms/"/>
    <ds:schemaRef ds:uri="http://schemas.openxmlformats.org/package/2006/metadata/core-properties"/>
    <ds:schemaRef ds:uri="9387dcd9-0a78-4df1-8aff-ca3c7383493d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574FEC3-2B4D-4AA6-BD1C-3390BC1D79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Market</vt:lpstr>
      <vt:lpstr>Income Statement</vt:lpstr>
      <vt:lpstr>Operating Income</vt:lpstr>
      <vt:lpstr>Energy Sales</vt:lpstr>
      <vt:lpstr>Non Operating Income</vt:lpstr>
      <vt:lpstr>Balance Sheet</vt:lpstr>
      <vt:lpstr>Ratios</vt:lpstr>
      <vt:lpstr>Cash Flow</vt:lpstr>
      <vt:lpstr>Fixed Assets</vt:lpstr>
      <vt:lpstr>Int. Rate</vt:lpstr>
      <vt:lpstr>Physical Data GX</vt:lpstr>
      <vt:lpstr>GX by Tech</vt:lpstr>
      <vt:lpstr>Market!Área_de_impresión</vt:lpstr>
    </vt:vector>
  </TitlesOfParts>
  <Company>Endesa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cl098424148</dc:creator>
  <cp:lastModifiedBy>Gonzalez Schwartzmann, Catalina Beatriz</cp:lastModifiedBy>
  <cp:lastPrinted>2021-02-03T18:34:56Z</cp:lastPrinted>
  <dcterms:created xsi:type="dcterms:W3CDTF">2013-10-29T13:54:01Z</dcterms:created>
  <dcterms:modified xsi:type="dcterms:W3CDTF">2021-10-28T19:15:19Z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0x0101003152676FA0BB3C48A8374287C6C0D912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2021-10-28T19:15:19Z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d38fba8f-bba7-4b28-a95c-3862adc62c7c</vt:lpwstr>
  </property>
  <property fmtid="{D5CDD505-2E9C-101B-9397-08002B2CF9AE}" pid="9" name="MSIP_Label_797ad33d-ed35-43c0-b526-22bc83c17deb_ContentBits">
    <vt:lpwstr>1</vt:lpwstr>
  </property>
</Properties>
</file>