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ENDESA CHILE\Press Releases\2018\4Q2018\"/>
    </mc:Choice>
  </mc:AlternateContent>
  <bookViews>
    <workbookView xWindow="120" yWindow="105" windowWidth="19320" windowHeight="7230" tabRatio="901"/>
  </bookViews>
  <sheets>
    <sheet name="Income Statement" sheetId="1" r:id="rId1"/>
    <sheet name="Operating Income" sheetId="3" r:id="rId2"/>
    <sheet name="Energy Sales" sheetId="10" r:id="rId3"/>
    <sheet name="Non-Oper. Income" sheetId="12" r:id="rId4"/>
    <sheet name="Balance Sheet" sheetId="8" r:id="rId5"/>
    <sheet name="Ratios" sheetId="7" r:id="rId6"/>
    <sheet name="Cash Flow" sheetId="6" r:id="rId7"/>
    <sheet name="Fixed Assets" sheetId="5" r:id="rId8"/>
    <sheet name="Int. Rate" sheetId="9" r:id="rId9"/>
    <sheet name="Physical Data Chile" sheetId="13" r:id="rId10"/>
    <sheet name="Market" sheetId="14" r:id="rId11"/>
  </sheets>
  <calcPr calcId="152511"/>
</workbook>
</file>

<file path=xl/calcChain.xml><?xml version="1.0" encoding="utf-8"?>
<calcChain xmlns="http://schemas.openxmlformats.org/spreadsheetml/2006/main">
  <c r="E32" i="1" l="1"/>
  <c r="E39" i="1"/>
  <c r="D32" i="1"/>
  <c r="D39" i="1"/>
  <c r="A22" i="13"/>
  <c r="D5" i="14"/>
  <c r="G5" i="14"/>
  <c r="A2" i="13"/>
  <c r="C5" i="14"/>
  <c r="F5" i="14"/>
  <c r="C2" i="12"/>
  <c r="B2" i="12"/>
  <c r="F2" i="7"/>
  <c r="E19" i="12"/>
  <c r="D19" i="12"/>
  <c r="E18" i="12"/>
  <c r="D18" i="12"/>
  <c r="E17" i="12"/>
  <c r="D17" i="12"/>
  <c r="E16" i="12"/>
  <c r="D16" i="12"/>
  <c r="E15" i="12"/>
  <c r="D15" i="12"/>
  <c r="E14" i="12"/>
  <c r="D14" i="12"/>
  <c r="E13" i="12"/>
  <c r="D13" i="12"/>
  <c r="E12" i="12"/>
  <c r="D12" i="12"/>
  <c r="E11" i="12"/>
  <c r="D11" i="12"/>
  <c r="E10" i="12"/>
  <c r="D10" i="12"/>
  <c r="E9" i="12"/>
  <c r="D9" i="12"/>
  <c r="E8" i="12"/>
  <c r="D8" i="12"/>
  <c r="E7" i="12"/>
  <c r="D7" i="12"/>
  <c r="E6" i="12"/>
  <c r="D6" i="12"/>
  <c r="E5" i="12"/>
  <c r="D5" i="12"/>
  <c r="E4" i="12"/>
  <c r="D4" i="12"/>
  <c r="D11" i="8"/>
  <c r="C4" i="10"/>
  <c r="B4" i="10"/>
  <c r="F5" i="5"/>
  <c r="E5" i="5"/>
  <c r="D5" i="5"/>
  <c r="C5" i="5"/>
  <c r="D2" i="6"/>
  <c r="C2" i="6"/>
  <c r="C11" i="8"/>
  <c r="F2" i="3"/>
  <c r="C2" i="3"/>
</calcChain>
</file>

<file path=xl/sharedStrings.xml><?xml version="1.0" encoding="utf-8"?>
<sst xmlns="http://schemas.openxmlformats.org/spreadsheetml/2006/main" count="232" uniqueCount="145">
  <si>
    <t>Chg %</t>
  </si>
  <si>
    <t>REVENUES</t>
  </si>
  <si>
    <t>Sales</t>
  </si>
  <si>
    <t>Other operating revenues</t>
  </si>
  <si>
    <t>PROCUREMENT AND SERVICES</t>
  </si>
  <si>
    <t>Energy purchases</t>
  </si>
  <si>
    <t>Fuel consumption</t>
  </si>
  <si>
    <t>Transportation expenses</t>
  </si>
  <si>
    <t>CONTRIBUTION MARGIN</t>
  </si>
  <si>
    <t>Other work performed by entity and capitalized</t>
  </si>
  <si>
    <t>Employee benefits expense</t>
  </si>
  <si>
    <t>Other fixed operating expenses</t>
  </si>
  <si>
    <t>GROSS OPERATING INCOME (EBITDA)</t>
  </si>
  <si>
    <t>Depreciation, Amortization</t>
  </si>
  <si>
    <t>Reversal of impairment profit</t>
  </si>
  <si>
    <t>OPERATING INCOME</t>
  </si>
  <si>
    <t>Financial income</t>
  </si>
  <si>
    <t>Financial costs</t>
  </si>
  <si>
    <t>Gain (Loss) for indexed assets and liabilities</t>
  </si>
  <si>
    <t>Foreign currency exchange differences, net</t>
  </si>
  <si>
    <t>OTHER NON-OPERATING RESULTS</t>
  </si>
  <si>
    <t>Share of profit (loss) of associates accounted for using the equity method</t>
  </si>
  <si>
    <t>Net Income From Other Investments</t>
  </si>
  <si>
    <t>Net Income From Sale of Assets</t>
  </si>
  <si>
    <t>NET INCOME BEFORE TAXES</t>
  </si>
  <si>
    <t>Income Tax</t>
  </si>
  <si>
    <t>NET INCOME</t>
  </si>
  <si>
    <t>Non-controlling interest</t>
  </si>
  <si>
    <t>Operating Revenues</t>
  </si>
  <si>
    <t>Operating Income</t>
  </si>
  <si>
    <t>Million Ch$</t>
  </si>
  <si>
    <t>Emgesa</t>
  </si>
  <si>
    <t>TOTAL ASSETS</t>
  </si>
  <si>
    <t>Non-controlling</t>
  </si>
  <si>
    <t>Unit</t>
  </si>
  <si>
    <t>Liquidity</t>
  </si>
  <si>
    <t>Times</t>
  </si>
  <si>
    <t>Working capital</t>
  </si>
  <si>
    <t>Leverage</t>
  </si>
  <si>
    <t>Short-term debt</t>
  </si>
  <si>
    <t>%</t>
  </si>
  <si>
    <t>Long-term debt</t>
  </si>
  <si>
    <t>Profitability</t>
  </si>
  <si>
    <t>Op. income / Op. Revenues</t>
  </si>
  <si>
    <t>Net cash flows from (used in) operating activities</t>
  </si>
  <si>
    <t>Net cash flows from (used in) investing activities</t>
  </si>
  <si>
    <t>Net cash flows from (used in) financing activities</t>
  </si>
  <si>
    <t>Net increase (decrease) in cash and cash equivalents, before the effect of changes in the exchange rate</t>
  </si>
  <si>
    <t>Endesa Eco</t>
  </si>
  <si>
    <t>Pehuenche</t>
  </si>
  <si>
    <t>Túnel El Melón</t>
  </si>
  <si>
    <t>EASA (Group)</t>
  </si>
  <si>
    <t>Generandes Peru (Group)</t>
  </si>
  <si>
    <t>Total Consolidated</t>
  </si>
  <si>
    <t>Current Assets</t>
  </si>
  <si>
    <t>Non-Current Assets</t>
  </si>
  <si>
    <t>Chg</t>
  </si>
  <si>
    <t>Current Liabilities</t>
  </si>
  <si>
    <t>Non-Current Liabilities</t>
  </si>
  <si>
    <t>Fixed Interest Rate</t>
  </si>
  <si>
    <t>NET FINANCIAL EXPENSE</t>
  </si>
  <si>
    <t>Other customers</t>
  </si>
  <si>
    <t>Total energy sales</t>
  </si>
  <si>
    <t>Sales at spot market</t>
  </si>
  <si>
    <t>Operating
Costs</t>
  </si>
  <si>
    <t>Sales to regulated customers</t>
  </si>
  <si>
    <t>Sales to unregulated customers</t>
  </si>
  <si>
    <t>Other variable procurement and services costs</t>
  </si>
  <si>
    <t>Payments for Additions of Fixed Assets (including discontinued operations)</t>
  </si>
  <si>
    <t>Depreciation  
(including discontinued operations)</t>
  </si>
  <si>
    <t>Discontinued Operations</t>
  </si>
  <si>
    <t>ENERGY SALES 
(Million Ch$)</t>
  </si>
  <si>
    <t>Net income (Loss) from discontinued operations after taxes</t>
  </si>
  <si>
    <t>(Million Ch$)</t>
  </si>
  <si>
    <t xml:space="preserve">NET INCOME FROM CONTINUING OPERATIONS </t>
  </si>
  <si>
    <t xml:space="preserve">NET INCOME </t>
  </si>
  <si>
    <t>Earning per share  (Ch$ /share)</t>
  </si>
  <si>
    <t>(GWh)</t>
  </si>
  <si>
    <t>Total generation</t>
  </si>
  <si>
    <t xml:space="preserve">    Hydro generation</t>
  </si>
  <si>
    <t>Purchases</t>
  </si>
  <si>
    <t xml:space="preserve">    Purchases to related companies</t>
  </si>
  <si>
    <t xml:space="preserve">    Purchases to other generators</t>
  </si>
  <si>
    <t xml:space="preserve">    Purchases at spot</t>
  </si>
  <si>
    <t>Transmission losses, pump and other consumption</t>
  </si>
  <si>
    <t>Total electricity sales</t>
  </si>
  <si>
    <t xml:space="preserve">    Sales at regulated prices</t>
  </si>
  <si>
    <t xml:space="preserve">    Sales at unregulated prices</t>
  </si>
  <si>
    <t xml:space="preserve">    Sales at spot marginal cost</t>
  </si>
  <si>
    <t xml:space="preserve">    Sales to related companies generators</t>
  </si>
  <si>
    <t>TOTAL SALES OF THE SYSTEM</t>
  </si>
  <si>
    <t>Market Share on total sales (%)</t>
  </si>
  <si>
    <t>Empresa Eléctrica Pehuenche S.A.</t>
  </si>
  <si>
    <t>Consolidation adjustments</t>
  </si>
  <si>
    <t xml:space="preserve">    Thermal generation</t>
  </si>
  <si>
    <t>INFORMATION FOR ASSETS AND EQUIPMENTS BY COMPANY</t>
  </si>
  <si>
    <t>CHILE</t>
  </si>
  <si>
    <t>NON-OPERATING INCOME 
(Million Ch$)</t>
  </si>
  <si>
    <t>ASSETS 
(Million Ch$)</t>
  </si>
  <si>
    <t>CASH FLOW   (Million Ch$)</t>
  </si>
  <si>
    <t>COMPANY
(Million Ch$)</t>
  </si>
  <si>
    <t>LIABILITIES AND SHAREHOLDERS' EQUITY  
(Million Ch$)</t>
  </si>
  <si>
    <t>RATIO</t>
  </si>
  <si>
    <t>Enel Generación Chile</t>
  </si>
  <si>
    <t>Compañía Eléctrica Tarapacá and subsidiaries (1)</t>
  </si>
  <si>
    <t>NET FINANCIAL RESULT</t>
  </si>
  <si>
    <t xml:space="preserve">OPERATING INCOME  </t>
  </si>
  <si>
    <t>Acid-test (1)</t>
  </si>
  <si>
    <t>Financial expenses coverage (2)</t>
  </si>
  <si>
    <t>(1) (Current assets - inventories - prepayments)/ current liabilities</t>
  </si>
  <si>
    <t>(2)  EBITDA / (Financial expenses + Income (Loss) for indexed assets and liabilities + Foreign currency exchange differences, net)</t>
  </si>
  <si>
    <t>Shareholders of the parent company</t>
  </si>
  <si>
    <t>Earnings per share from continuing operations  (Ch$ /share)</t>
  </si>
  <si>
    <t>Earnings per share from discontinued operations  (Ch$ /share)</t>
  </si>
  <si>
    <t>Earnings per share  (Ch$ /share)</t>
  </si>
  <si>
    <t>Weighted average number of shares of common stock</t>
  </si>
  <si>
    <t>TOTAL LIABILITIES AND EQUITY</t>
  </si>
  <si>
    <t>Equity attributable to shareholders of parent company</t>
  </si>
  <si>
    <t>Compañía Electrica Tarapacá and subsidiaries (1)</t>
  </si>
  <si>
    <t>GasAtacama Chile and subsidiaries</t>
  </si>
  <si>
    <t>GasAtacama Chile</t>
  </si>
  <si>
    <t xml:space="preserve">  INTEREST RATE  (%)</t>
  </si>
  <si>
    <t xml:space="preserve">(GWh) </t>
  </si>
  <si>
    <t>Market</t>
  </si>
  <si>
    <t>Energy Sales</t>
  </si>
  <si>
    <t>Market Share</t>
  </si>
  <si>
    <t>COMPREHENSIVE INCOME STATEMENT  
(Million Ch$)</t>
  </si>
  <si>
    <t>Net Equity</t>
  </si>
  <si>
    <t>Total  Consolidated</t>
  </si>
  <si>
    <t>Dec-17</t>
  </si>
  <si>
    <t>December 31, 2017</t>
  </si>
  <si>
    <t>Enel Generación Chile S.A.</t>
  </si>
  <si>
    <t xml:space="preserve">ROE   </t>
  </si>
  <si>
    <t xml:space="preserve">ROA  </t>
  </si>
  <si>
    <t xml:space="preserve">Sist. Eléctrico Nacional (SEN) </t>
  </si>
  <si>
    <t>(*) : Since November 2017, SIC and SING systems operate in an interconnected form, called National Electrical System (“SEN” in its Spanish acronym) to the assets from Arica to Chiloé made up of power plants, transmission lines, substations power and distribution lines.</t>
  </si>
  <si>
    <t xml:space="preserve">    Other generation</t>
  </si>
  <si>
    <t>9M2018</t>
  </si>
  <si>
    <t>9M2017</t>
  </si>
  <si>
    <t>Impairment (Reversal)</t>
  </si>
  <si>
    <t>Hyperinflation result</t>
  </si>
  <si>
    <t xml:space="preserve">Total 
Enel Generación Chile
Consolidated </t>
  </si>
  <si>
    <t>Dec-18</t>
  </si>
  <si>
    <t>December 31, 
2018</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</si>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</sst>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 _€_-;\-* #,##0.00\ _€_-;_-* &quot;-&quot;??\ _€_-;_-@_-"/>
    <numFmt numFmtId="169" formatCode="_-* #,##0_-;\-* #,##0_-;_-* &quot;-&quot;_-;_-@_-"/>
    <numFmt numFmtId="171" formatCode="_-* #,##0.00_-;\-* #,##0.00_-;_-* &quot;-&quot;??_-;_-@_-"/>
    <numFmt numFmtId="172" formatCode="#,##0\ ;\(#,##0\);&quot;-       &quot;"/>
    <numFmt numFmtId="173" formatCode="#,##0_);[Black]\(#,##0\);&quot;-       &quot;"/>
    <numFmt numFmtId="174" formatCode="0%_);\(0%\)"/>
    <numFmt numFmtId="175" formatCode="#,##0.0_);\(#,##0.0\);&quot;  -  &quot;"/>
    <numFmt numFmtId="176" formatCode="_(* #,##0_);_(* \(#,##0\);_(* &quot;-&quot;??_);_(@_)"/>
    <numFmt numFmtId="177" formatCode="_-* #,##0_-;\-* #,##0_-;_-* &quot;-&quot;??_-;_-@_-"/>
    <numFmt numFmtId="178" formatCode="0.0\ %\ ;\(0.0\ %\)"/>
    <numFmt numFmtId="179" formatCode="#,##0.00_);[Black]\(#,##0.00\);&quot;-       &quot;"/>
    <numFmt numFmtId="181" formatCode="0.0%"/>
    <numFmt numFmtId="182" formatCode="0.0%_);\(0.0%\)"/>
    <numFmt numFmtId="183" formatCode="#,##0.00_);\(#,##0.00\);&quot;  -  &quot;"/>
    <numFmt numFmtId="184" formatCode="#,##0\ ;[Black]\(#,##0\);&quot;-       &quot;"/>
    <numFmt numFmtId="185" formatCode="#,##0_)\ ;[Black]\(#,##0\)\ ;&quot;-       &quot;"/>
    <numFmt numFmtId="186" formatCode="#,##0_)\ ;\(#,##0\)\ ;&quot;-       &quot;"/>
    <numFmt numFmtId="187" formatCode="0.0%;\(0.0%\)"/>
    <numFmt numFmtId="188" formatCode="#,##0_);\(#,##0\);&quot;-       &quot;"/>
    <numFmt numFmtId="189" formatCode="_(* #,##0_);_(* \(#,##0\);_(* &quot;-&quot;_);_(@_)"/>
    <numFmt numFmtId="190" formatCode="#,##0;[Black]\(#,##0\)"/>
    <numFmt numFmtId="191" formatCode="0%\ \ \ \ ;\(0%\)\ \ \ \ "/>
    <numFmt numFmtId="192" formatCode="#,##0.00\ ;\(#,##0.00\);&quot;-       &quot;"/>
    <numFmt numFmtId="193" formatCode="_(* #,##0.0_);_(* \(#,##0.0\);_(* &quot;-&quot;??_);_(@_)"/>
    <numFmt numFmtId="194" formatCode="_-* #,##0.0_-;\-* #,##0.0_-;_-* &quot;-&quot;?_-;_-@_-"/>
    <numFmt numFmtId="195" formatCode="#,##0.0"/>
    <numFmt numFmtId="196" formatCode="#,#00%_);\(#,#00%\)"/>
    <numFmt numFmtId="201" formatCode="0.0000%"/>
  </numFmts>
  <fonts count="27">
    <font>
      <sz val="11"/>
      <color theme="1"/>
      <name val="Calibri"/>
      <family val="2"/>
      <scheme val="minor"/>
    </font>
    <font>
      <sz val="10"/>
      <name val="Arial"/>
      <family val="2"/>
    </font>
    <font>
      <sz val="9"/>
      <color indexed="8"/>
      <name val="Calibri"/>
      <family val="2"/>
    </font>
    <font>
      <sz val="12"/>
      <name val="Times New Roman"/>
      <family val="1"/>
    </font>
    <font>
      <b/>
      <sz val="10"/>
      <name val="Arial Narrow"/>
      <family val="2"/>
    </font>
    <font>
      <sz val="10"/>
      <name val="Arial Narrow"/>
      <family val="2"/>
    </font>
    <font>
      <sz val="9"/>
      <name val="Arial"/>
      <family val="2"/>
    </font>
    <font>
      <b/>
      <sz val="12"/>
      <name val="Tahoma"/>
      <family val="2"/>
    </font>
    <font>
      <sz val="9"/>
      <name val="Arial Narrow"/>
      <family val="2"/>
    </font>
    <font>
      <sz val="10"/>
      <name val="Times New Roman"/>
      <family val="1"/>
    </font>
    <font>
      <sz val="11"/>
      <color indexed="8"/>
      <name val="Calibri"/>
      <family val="2"/>
    </font>
    <font>
      <sz val="10"/>
      <color indexed="8"/>
      <name val="Arial Narrow"/>
      <family val="2"/>
    </font>
    <font>
      <b/>
      <sz val="10"/>
      <color indexed="8"/>
      <name val="Arial Narrow"/>
      <family val="2"/>
    </font>
    <font>
      <sz val="10"/>
      <name val="Tahoma"/>
      <family val="2"/>
    </font>
    <font>
      <sz val="11"/>
      <color indexed="9"/>
      <name val="Czcionka tekstu podstawowego"/>
      <family val="2"/>
    </font>
    <font>
      <sz val="10"/>
      <name val="Courier"/>
      <family val="3"/>
    </font>
    <font>
      <sz val="8"/>
      <name val="Comic Sans MS"/>
      <family val="4"/>
    </font>
    <font>
      <sz val="11"/>
      <color theme="1"/>
      <name val="Calibri"/>
      <family val="2"/>
      <scheme val="minor"/>
    </font>
    <font>
      <sz val="10"/>
      <name val="Calibri"/>
      <family val="2"/>
      <scheme val="minor"/>
    </font>
    <font>
      <b/>
      <sz val="10"/>
      <name val="Calibri"/>
      <family val="2"/>
      <scheme val="minor"/>
    </font>
    <font>
      <b/>
      <sz val="10"/>
      <color theme="0"/>
      <name val="Arial Narrow"/>
      <family val="2"/>
    </font>
    <font>
      <sz val="11"/>
      <color theme="1"/>
      <name val="Arial Narrow"/>
      <family val="2"/>
    </font>
    <font>
      <sz val="10"/>
      <color theme="1"/>
      <name val="Arial Narrow"/>
      <family val="2"/>
    </font>
    <font>
      <b/>
      <sz val="10"/>
      <color rgb="FFFFFFFF"/>
      <name val="Arial Narrow"/>
      <family val="2"/>
    </font>
    <font>
      <b/>
      <sz val="12"/>
      <color theme="0"/>
      <name val="Arial Narrow"/>
      <family val="2"/>
    </font>
    <font>
      <b/>
      <sz val="10"/>
      <color theme="1"/>
      <name val="Arial Narrow"/>
      <family val="2"/>
    </font>
    <font>
      <b/>
      <sz val="10"/>
      <color theme="0"/>
      <name val="Arial"/>
      <family val="2"/>
    </font>
  </fonts>
  <fills count="12">
    <fill>
      <patternFill patternType="none"/>
    </fill>
    <fill>
      <patternFill patternType="gray125"/>
    </fill>
    <fill>
      <patternFill patternType="solid">
        <fgColor indexed="30"/>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2E74B5"/>
        <bgColor indexed="64"/>
      </patternFill>
    </fill>
    <fill>
      <patternFill patternType="solid">
        <fgColor rgb="FF2E74B5"/>
        <bgColor rgb="FF000000"/>
      </patternFill>
    </fill>
    <fill>
      <patternFill patternType="solid">
        <fgColor rgb="FFC8DDF0"/>
        <bgColor indexed="64"/>
      </patternFill>
    </fill>
    <fill>
      <patternFill patternType="solid">
        <fgColor rgb="FFCFCFCF"/>
        <bgColor indexed="64"/>
      </patternFill>
    </fill>
    <fill>
      <patternFill patternType="solid">
        <fgColor rgb="FFE4EEF8"/>
        <bgColor indexed="64"/>
      </patternFill>
    </fill>
    <fill>
      <patternFill patternType="solid">
        <fgColor rgb="FFC8DDF0"/>
        <bgColor rgb="FF000000"/>
      </patternFill>
    </fill>
  </fills>
  <borders count="31">
    <border>
      <left/>
      <right/>
      <top/>
      <bottom/>
      <diagonal/>
    </border>
    <border>
      <left/>
      <right/>
      <top/>
      <bottom style="hair">
        <color indexed="64"/>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style="thin">
        <color indexed="9"/>
      </top>
      <bottom/>
      <diagonal/>
    </border>
    <border>
      <left/>
      <right style="thin">
        <color indexed="9"/>
      </right>
      <top style="thin">
        <color indexed="9"/>
      </top>
      <bottom/>
      <diagonal/>
    </border>
    <border>
      <left/>
      <right/>
      <top style="thin">
        <color theme="8" tint="0.59999389629810485"/>
      </top>
      <bottom style="thin">
        <color theme="8" tint="0.59999389629810485"/>
      </bottom>
      <diagonal/>
    </border>
    <border>
      <left/>
      <right/>
      <top/>
      <bottom style="medium">
        <color theme="8" tint="0.59999389629810485"/>
      </bottom>
      <diagonal/>
    </border>
    <border>
      <left/>
      <right/>
      <top style="medium">
        <color theme="8" tint="0.59999389629810485"/>
      </top>
      <bottom style="medium">
        <color theme="8" tint="0.59999389629810485"/>
      </bottom>
      <diagonal/>
    </border>
    <border>
      <left/>
      <right/>
      <top style="thin">
        <color theme="8" tint="0.59996337778862885"/>
      </top>
      <bottom style="thin">
        <color theme="8" tint="0.59996337778862885"/>
      </bottom>
      <diagonal/>
    </border>
    <border>
      <left/>
      <right/>
      <top style="thin">
        <color rgb="FFB7DEE8"/>
      </top>
      <bottom style="thin">
        <color rgb="FFB7DEE8"/>
      </bottom>
      <diagonal/>
    </border>
    <border>
      <left/>
      <right/>
      <top style="thin">
        <color theme="8" tint="0.59999389629810485"/>
      </top>
      <bottom/>
      <diagonal/>
    </border>
    <border>
      <left/>
      <right/>
      <top style="thin">
        <color theme="8" tint="-0.249977111117893"/>
      </top>
      <bottom style="thin">
        <color theme="8" tint="-0.249977111117893"/>
      </bottom>
      <diagonal/>
    </border>
    <border>
      <left/>
      <right/>
      <top style="thin">
        <color rgb="FF31869B"/>
      </top>
      <bottom style="thin">
        <color rgb="FF31869B"/>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medium">
        <color theme="8" tint="0.59999389629810485"/>
      </top>
      <bottom style="thin">
        <color theme="8" tint="-0.249977111117893"/>
      </bottom>
      <diagonal/>
    </border>
    <border>
      <left/>
      <right/>
      <top style="medium">
        <color theme="8" tint="0.59999389629810485"/>
      </top>
      <bottom style="thin">
        <color theme="8" tint="-0.249977111117893"/>
      </bottom>
      <diagonal/>
    </border>
    <border>
      <left/>
      <right style="thin">
        <color theme="0"/>
      </right>
      <top style="medium">
        <color theme="8" tint="0.59999389629810485"/>
      </top>
      <bottom style="thin">
        <color theme="8" tint="-0.249977111117893"/>
      </bottom>
      <diagonal/>
    </border>
    <border>
      <left style="thin">
        <color theme="0"/>
      </left>
      <right/>
      <top/>
      <bottom/>
      <diagonal/>
    </border>
    <border>
      <left/>
      <right style="thin">
        <color theme="0"/>
      </right>
      <top/>
      <bottom/>
      <diagonal/>
    </border>
    <border>
      <left/>
      <right/>
      <top/>
      <bottom style="thin">
        <color theme="8" tint="-0.249977111117893"/>
      </bottom>
      <diagonal/>
    </border>
    <border>
      <left/>
      <right/>
      <top/>
      <bottom style="thin">
        <color theme="8" tint="0.59996337778862885"/>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31">
    <xf numFmtId="0" fontId="0" fillId="0" borderId="0"/>
    <xf numFmtId="0" fontId="14" fillId="2" borderId="0" applyNumberFormat="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1" fillId="0" borderId="0"/>
    <xf numFmtId="171" fontId="1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5" fillId="0" borderId="0"/>
    <xf numFmtId="0" fontId="1" fillId="0" borderId="0"/>
    <xf numFmtId="0" fontId="1" fillId="0" borderId="0"/>
    <xf numFmtId="0" fontId="1" fillId="0" borderId="0"/>
    <xf numFmtId="0" fontId="13" fillId="0" borderId="0"/>
    <xf numFmtId="0" fontId="1" fillId="0" borderId="0"/>
    <xf numFmtId="0" fontId="1" fillId="0" borderId="0"/>
    <xf numFmtId="0" fontId="16" fillId="0" borderId="0"/>
    <xf numFmtId="0" fontId="1" fillId="0" borderId="0" applyNumberFormat="0" applyFont="0" applyFill="0" applyBorder="0" applyAlignment="0"/>
    <xf numFmtId="9" fontId="1"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cellStyleXfs>
  <cellXfs count="258">
    <xf numFmtId="0" fontId="0" fillId="0" borderId="0" xfId="0"/>
    <xf numFmtId="0" fontId="18" fillId="0" borderId="0" xfId="0" applyFont="1" applyFill="1" applyBorder="1"/>
    <xf numFmtId="0" fontId="5" fillId="0" borderId="0" xfId="17" applyFont="1" applyFill="1" applyBorder="1" applyAlignment="1">
      <alignment vertical="center"/>
    </xf>
    <xf numFmtId="0" fontId="5" fillId="0" borderId="0" xfId="0" applyFont="1" applyFill="1" applyBorder="1"/>
    <xf numFmtId="0" fontId="5" fillId="0" borderId="0" xfId="0" applyFont="1" applyFill="1" applyBorder="1" applyAlignment="1">
      <alignment horizontal="left" vertical="center"/>
    </xf>
    <xf numFmtId="0" fontId="4" fillId="0" borderId="0" xfId="0" applyFont="1" applyFill="1" applyBorder="1" applyAlignment="1">
      <alignment horizontal="left" vertical="center" indent="1"/>
    </xf>
    <xf numFmtId="0" fontId="4" fillId="0" borderId="0" xfId="17" applyFont="1" applyFill="1" applyBorder="1"/>
    <xf numFmtId="0" fontId="5" fillId="0" borderId="0" xfId="17" applyFont="1" applyFill="1" applyBorder="1" applyAlignment="1">
      <alignment vertical="top"/>
    </xf>
    <xf numFmtId="0" fontId="4" fillId="0" borderId="0" xfId="22" applyFont="1" applyFill="1" applyBorder="1" applyAlignment="1">
      <alignment horizontal="centerContinuous" vertical="top"/>
    </xf>
    <xf numFmtId="0" fontId="5" fillId="0" borderId="0" xfId="0" applyFont="1" applyBorder="1"/>
    <xf numFmtId="0" fontId="4" fillId="0" borderId="0" xfId="0" applyFont="1" applyFill="1" applyBorder="1" applyAlignment="1">
      <alignment horizontal="right" vertical="center" indent="1"/>
    </xf>
    <xf numFmtId="177" fontId="4" fillId="0" borderId="0" xfId="5" applyNumberFormat="1" applyFont="1" applyFill="1" applyBorder="1" applyAlignment="1">
      <alignment horizontal="right"/>
    </xf>
    <xf numFmtId="176" fontId="4" fillId="0" borderId="0" xfId="0" applyNumberFormat="1" applyFont="1" applyFill="1" applyBorder="1" applyAlignment="1">
      <alignment horizontal="right"/>
    </xf>
    <xf numFmtId="178" fontId="4" fillId="0" borderId="0" xfId="26" applyNumberFormat="1" applyFont="1" applyFill="1" applyBorder="1" applyAlignment="1">
      <alignment horizontal="right"/>
    </xf>
    <xf numFmtId="0" fontId="5" fillId="0" borderId="0" xfId="0" applyFont="1" applyFill="1" applyBorder="1" applyAlignment="1">
      <alignment horizontal="right"/>
    </xf>
    <xf numFmtId="0" fontId="5" fillId="0" borderId="0" xfId="0" applyFont="1" applyBorder="1" applyAlignment="1">
      <alignment horizontal="right"/>
    </xf>
    <xf numFmtId="0" fontId="18" fillId="4" borderId="0" xfId="0" applyFont="1" applyFill="1" applyBorder="1"/>
    <xf numFmtId="0" fontId="5" fillId="4" borderId="0" xfId="17" applyFont="1" applyFill="1" applyBorder="1"/>
    <xf numFmtId="0" fontId="19" fillId="4" borderId="0" xfId="0" applyFont="1" applyFill="1" applyBorder="1"/>
    <xf numFmtId="0" fontId="6" fillId="0" borderId="0" xfId="17" applyFont="1" applyFill="1"/>
    <xf numFmtId="0" fontId="4" fillId="5" borderId="10" xfId="0" applyFont="1" applyFill="1" applyBorder="1" applyAlignment="1">
      <alignment horizontal="left" vertical="center" indent="1"/>
    </xf>
    <xf numFmtId="172" fontId="4" fillId="5" borderId="10" xfId="0" applyNumberFormat="1" applyFont="1" applyFill="1" applyBorder="1" applyAlignment="1">
      <alignment vertical="center"/>
    </xf>
    <xf numFmtId="173" fontId="4" fillId="5" borderId="10" xfId="0" applyNumberFormat="1" applyFont="1" applyFill="1" applyBorder="1" applyAlignment="1">
      <alignment vertical="center"/>
    </xf>
    <xf numFmtId="0" fontId="5" fillId="0" borderId="10" xfId="0" applyFont="1" applyFill="1" applyBorder="1" applyAlignment="1">
      <alignment horizontal="left" vertical="center" indent="2"/>
    </xf>
    <xf numFmtId="172" fontId="5" fillId="0" borderId="10" xfId="0" applyNumberFormat="1" applyFont="1" applyFill="1" applyBorder="1" applyAlignment="1">
      <alignment vertical="center"/>
    </xf>
    <xf numFmtId="173" fontId="5" fillId="0" borderId="10" xfId="0" applyNumberFormat="1" applyFont="1" applyFill="1" applyBorder="1" applyAlignment="1">
      <alignment vertical="center"/>
    </xf>
    <xf numFmtId="0" fontId="5" fillId="0" borderId="10" xfId="0" applyFont="1" applyFill="1" applyBorder="1" applyAlignment="1">
      <alignment horizontal="left" vertical="center" wrapText="1" indent="2"/>
    </xf>
    <xf numFmtId="0" fontId="4" fillId="0" borderId="10" xfId="0" applyFont="1" applyFill="1" applyBorder="1" applyAlignment="1">
      <alignment horizontal="left" vertical="center" wrapText="1" indent="2"/>
    </xf>
    <xf numFmtId="0" fontId="5" fillId="0" borderId="11" xfId="0" applyFont="1" applyFill="1" applyBorder="1" applyAlignment="1">
      <alignment horizontal="left" vertical="center" indent="1"/>
    </xf>
    <xf numFmtId="0" fontId="5" fillId="0" borderId="12" xfId="0" applyFont="1" applyFill="1" applyBorder="1"/>
    <xf numFmtId="0" fontId="5" fillId="0" borderId="11" xfId="22" applyFont="1" applyFill="1" applyBorder="1" applyAlignment="1">
      <alignment horizontal="left" indent="1"/>
    </xf>
    <xf numFmtId="185" fontId="5" fillId="0" borderId="11" xfId="22" applyNumberFormat="1" applyFont="1" applyFill="1" applyBorder="1"/>
    <xf numFmtId="0" fontId="5" fillId="0" borderId="12" xfId="22" applyFont="1" applyFill="1" applyBorder="1" applyAlignment="1">
      <alignment horizontal="left" indent="1"/>
    </xf>
    <xf numFmtId="185" fontId="5" fillId="0" borderId="12" xfId="22" applyNumberFormat="1" applyFont="1" applyFill="1" applyBorder="1"/>
    <xf numFmtId="0" fontId="5" fillId="0" borderId="0" xfId="22" applyFont="1" applyFill="1" applyBorder="1" applyAlignment="1">
      <alignment horizontal="left" indent="1"/>
    </xf>
    <xf numFmtId="185" fontId="5" fillId="0" borderId="0" xfId="22" applyNumberFormat="1" applyFont="1" applyFill="1" applyBorder="1"/>
    <xf numFmtId="3" fontId="5" fillId="0" borderId="11" xfId="0" applyNumberFormat="1" applyFont="1" applyFill="1" applyBorder="1" applyAlignment="1">
      <alignment horizontal="center" vertical="center"/>
    </xf>
    <xf numFmtId="3" fontId="5" fillId="0" borderId="12" xfId="0" applyNumberFormat="1" applyFont="1" applyFill="1" applyBorder="1" applyAlignment="1">
      <alignment horizontal="center"/>
    </xf>
    <xf numFmtId="3" fontId="5" fillId="0" borderId="0" xfId="0" applyNumberFormat="1" applyFont="1" applyFill="1" applyBorder="1" applyAlignment="1">
      <alignment horizontal="center" vertical="center"/>
    </xf>
    <xf numFmtId="0" fontId="4" fillId="0" borderId="0" xfId="0" applyFont="1"/>
    <xf numFmtId="177" fontId="5" fillId="0" borderId="0" xfId="13" applyNumberFormat="1" applyFont="1" applyFill="1" applyBorder="1" applyAlignment="1">
      <alignment vertical="center"/>
    </xf>
    <xf numFmtId="0" fontId="5" fillId="0" borderId="0" xfId="0" applyFont="1"/>
    <xf numFmtId="0" fontId="4" fillId="0" borderId="11" xfId="0" applyFont="1" applyFill="1" applyBorder="1" applyAlignment="1">
      <alignment horizontal="left" vertical="center" indent="1"/>
    </xf>
    <xf numFmtId="172" fontId="4" fillId="0" borderId="11" xfId="0" applyNumberFormat="1" applyFont="1" applyFill="1" applyBorder="1" applyAlignment="1">
      <alignment vertical="center"/>
    </xf>
    <xf numFmtId="0" fontId="4" fillId="0" borderId="12" xfId="0" applyFont="1" applyFill="1" applyBorder="1" applyAlignment="1">
      <alignment horizontal="left" vertical="center" indent="1"/>
    </xf>
    <xf numFmtId="172" fontId="4" fillId="0" borderId="12" xfId="0" applyNumberFormat="1" applyFont="1" applyFill="1" applyBorder="1" applyAlignment="1">
      <alignment vertical="center"/>
    </xf>
    <xf numFmtId="0" fontId="5" fillId="0" borderId="12" xfId="0" applyFont="1" applyFill="1" applyBorder="1" applyAlignment="1">
      <alignment horizontal="left" vertical="center" indent="1"/>
    </xf>
    <xf numFmtId="172" fontId="5" fillId="0" borderId="12" xfId="0" applyNumberFormat="1" applyFont="1" applyFill="1" applyBorder="1" applyAlignment="1">
      <alignment vertical="center"/>
    </xf>
    <xf numFmtId="0" fontId="5" fillId="0" borderId="0" xfId="0" applyFont="1" applyFill="1" applyBorder="1" applyAlignment="1">
      <alignment horizontal="left" indent="1"/>
    </xf>
    <xf numFmtId="0" fontId="9" fillId="0" borderId="0" xfId="0" applyFont="1"/>
    <xf numFmtId="38" fontId="6" fillId="0" borderId="0" xfId="17" applyNumberFormat="1" applyFont="1" applyFill="1"/>
    <xf numFmtId="0" fontId="8" fillId="0" borderId="0" xfId="17" applyFont="1" applyFill="1" applyBorder="1"/>
    <xf numFmtId="38" fontId="8" fillId="0" borderId="0" xfId="17" applyNumberFormat="1" applyFont="1" applyFill="1" applyBorder="1"/>
    <xf numFmtId="0" fontId="8" fillId="0" borderId="0" xfId="0" applyFont="1" applyFill="1" applyBorder="1"/>
    <xf numFmtId="172" fontId="5" fillId="0" borderId="11" xfId="0" applyNumberFormat="1" applyFont="1" applyFill="1" applyBorder="1" applyAlignment="1">
      <alignment vertical="center"/>
    </xf>
    <xf numFmtId="173" fontId="5" fillId="0" borderId="11" xfId="0" applyNumberFormat="1" applyFont="1" applyFill="1" applyBorder="1" applyAlignment="1">
      <alignment vertical="center"/>
    </xf>
    <xf numFmtId="173" fontId="5" fillId="0" borderId="12" xfId="0" applyNumberFormat="1" applyFont="1" applyFill="1" applyBorder="1" applyAlignment="1">
      <alignment vertical="center"/>
    </xf>
    <xf numFmtId="0" fontId="4" fillId="0" borderId="0" xfId="0" applyFont="1" applyFill="1" applyBorder="1"/>
    <xf numFmtId="0" fontId="5" fillId="0" borderId="0" xfId="0" applyFont="1" applyFill="1" applyBorder="1" applyAlignment="1"/>
    <xf numFmtId="0" fontId="5" fillId="4" borderId="0" xfId="0" applyFont="1" applyFill="1" applyBorder="1"/>
    <xf numFmtId="173" fontId="5" fillId="0" borderId="11" xfId="22" applyNumberFormat="1" applyFont="1" applyFill="1" applyBorder="1"/>
    <xf numFmtId="173" fontId="5" fillId="0" borderId="12" xfId="22" applyNumberFormat="1" applyFont="1" applyFill="1" applyBorder="1"/>
    <xf numFmtId="173" fontId="5" fillId="0" borderId="0" xfId="22" applyNumberFormat="1" applyFont="1" applyFill="1" applyBorder="1"/>
    <xf numFmtId="0" fontId="20" fillId="4" borderId="0" xfId="17" applyFont="1" applyFill="1" applyBorder="1" applyAlignment="1">
      <alignment horizontal="center"/>
    </xf>
    <xf numFmtId="179" fontId="20" fillId="4" borderId="0" xfId="24" applyNumberFormat="1" applyFont="1" applyFill="1" applyBorder="1" applyAlignment="1">
      <alignment horizontal="center" vertical="center"/>
    </xf>
    <xf numFmtId="174" fontId="4" fillId="5" borderId="10" xfId="29" applyNumberFormat="1" applyFont="1" applyFill="1" applyBorder="1" applyAlignment="1">
      <alignment vertical="center"/>
    </xf>
    <xf numFmtId="174" fontId="5" fillId="0" borderId="10" xfId="29" applyNumberFormat="1" applyFont="1" applyFill="1" applyBorder="1" applyAlignment="1">
      <alignment vertical="center"/>
    </xf>
    <xf numFmtId="174" fontId="4" fillId="0" borderId="11" xfId="0" applyNumberFormat="1" applyFont="1" applyFill="1" applyBorder="1" applyAlignment="1">
      <alignment vertical="center"/>
    </xf>
    <xf numFmtId="174" fontId="4" fillId="0" borderId="12" xfId="0" applyNumberFormat="1" applyFont="1" applyFill="1" applyBorder="1" applyAlignment="1">
      <alignment vertical="center"/>
    </xf>
    <xf numFmtId="174" fontId="5" fillId="0" borderId="12" xfId="0" applyNumberFormat="1" applyFont="1" applyFill="1" applyBorder="1" applyAlignment="1">
      <alignment vertical="center"/>
    </xf>
    <xf numFmtId="174" fontId="5" fillId="0" borderId="0" xfId="0" applyNumberFormat="1" applyFont="1" applyFill="1" applyBorder="1"/>
    <xf numFmtId="174" fontId="5" fillId="0" borderId="0" xfId="13" applyNumberFormat="1" applyFont="1" applyFill="1" applyBorder="1" applyAlignment="1">
      <alignment vertical="center"/>
    </xf>
    <xf numFmtId="177" fontId="4" fillId="0" borderId="11" xfId="13" applyNumberFormat="1" applyFont="1" applyFill="1" applyBorder="1" applyAlignment="1">
      <alignment vertical="center"/>
    </xf>
    <xf numFmtId="177" fontId="4" fillId="0" borderId="12" xfId="13" applyNumberFormat="1" applyFont="1" applyFill="1" applyBorder="1" applyAlignment="1">
      <alignment vertical="center"/>
    </xf>
    <xf numFmtId="174" fontId="5" fillId="0" borderId="11" xfId="29" applyNumberFormat="1" applyFont="1" applyFill="1" applyBorder="1" applyAlignment="1">
      <alignment vertical="center"/>
    </xf>
    <xf numFmtId="174" fontId="5" fillId="0" borderId="0" xfId="0" applyNumberFormat="1" applyFont="1" applyFill="1" applyBorder="1" applyAlignment="1"/>
    <xf numFmtId="174" fontId="20" fillId="4" borderId="0" xfId="13" applyNumberFormat="1" applyFont="1" applyFill="1" applyBorder="1" applyAlignment="1">
      <alignment vertical="center"/>
    </xf>
    <xf numFmtId="0" fontId="20" fillId="4" borderId="0" xfId="0" applyFont="1" applyFill="1" applyBorder="1" applyAlignment="1">
      <alignment horizontal="left" vertical="center" indent="1"/>
    </xf>
    <xf numFmtId="183" fontId="20" fillId="4" borderId="0" xfId="13" applyNumberFormat="1" applyFont="1" applyFill="1" applyBorder="1" applyAlignment="1">
      <alignment vertical="center"/>
    </xf>
    <xf numFmtId="175" fontId="20" fillId="4" borderId="0" xfId="13" applyNumberFormat="1" applyFont="1" applyFill="1" applyBorder="1" applyAlignment="1">
      <alignment vertical="center"/>
    </xf>
    <xf numFmtId="172" fontId="4" fillId="0" borderId="10" xfId="0" applyNumberFormat="1" applyFont="1" applyFill="1" applyBorder="1" applyAlignment="1">
      <alignment horizontal="right" vertical="center"/>
    </xf>
    <xf numFmtId="173" fontId="4" fillId="0" borderId="10" xfId="0" applyNumberFormat="1" applyFont="1" applyFill="1" applyBorder="1" applyAlignment="1">
      <alignment horizontal="right" vertical="center"/>
    </xf>
    <xf numFmtId="174" fontId="4" fillId="0" borderId="10" xfId="29" applyNumberFormat="1" applyFont="1" applyFill="1" applyBorder="1" applyAlignment="1">
      <alignment horizontal="right" vertical="center"/>
    </xf>
    <xf numFmtId="172" fontId="5" fillId="0" borderId="10" xfId="0" applyNumberFormat="1" applyFont="1" applyFill="1" applyBorder="1" applyAlignment="1">
      <alignment horizontal="right" vertical="center"/>
    </xf>
    <xf numFmtId="173" fontId="5" fillId="0" borderId="10" xfId="0" applyNumberFormat="1" applyFont="1" applyFill="1" applyBorder="1" applyAlignment="1">
      <alignment horizontal="right" vertical="center"/>
    </xf>
    <xf numFmtId="174" fontId="5" fillId="0" borderId="10" xfId="29" applyNumberFormat="1" applyFont="1" applyFill="1" applyBorder="1" applyAlignment="1">
      <alignment horizontal="right" vertical="center"/>
    </xf>
    <xf numFmtId="0" fontId="4" fillId="3" borderId="0" xfId="0" applyFont="1" applyFill="1"/>
    <xf numFmtId="0" fontId="11" fillId="3" borderId="0" xfId="0" applyFont="1" applyFill="1"/>
    <xf numFmtId="0" fontId="21" fillId="0" borderId="0" xfId="0" applyFont="1"/>
    <xf numFmtId="9" fontId="21" fillId="0" borderId="0" xfId="24" applyNumberFormat="1" applyFont="1"/>
    <xf numFmtId="193" fontId="5" fillId="3" borderId="0" xfId="5" applyNumberFormat="1" applyFont="1" applyFill="1" applyBorder="1"/>
    <xf numFmtId="193" fontId="5" fillId="3" borderId="0" xfId="5" applyNumberFormat="1" applyFont="1" applyFill="1" applyBorder="1" applyAlignment="1">
      <alignment horizontal="right" vertical="center"/>
    </xf>
    <xf numFmtId="193" fontId="5" fillId="3" borderId="1" xfId="5" applyNumberFormat="1" applyFont="1" applyFill="1" applyBorder="1"/>
    <xf numFmtId="193" fontId="5" fillId="3" borderId="2" xfId="5" applyNumberFormat="1" applyFont="1" applyFill="1" applyBorder="1" applyAlignment="1">
      <alignment horizontal="right" vertical="center"/>
    </xf>
    <xf numFmtId="194" fontId="21" fillId="0" borderId="0" xfId="0" applyNumberFormat="1" applyFont="1"/>
    <xf numFmtId="0" fontId="21" fillId="4" borderId="0" xfId="0" applyFont="1" applyFill="1"/>
    <xf numFmtId="0" fontId="12" fillId="3" borderId="0" xfId="0" applyFont="1" applyFill="1"/>
    <xf numFmtId="171" fontId="21" fillId="0" borderId="0" xfId="0" applyNumberFormat="1" applyFont="1"/>
    <xf numFmtId="193" fontId="21" fillId="0" borderId="0" xfId="0" applyNumberFormat="1" applyFont="1"/>
    <xf numFmtId="9" fontId="21" fillId="0" borderId="0" xfId="0" applyNumberFormat="1" applyFont="1"/>
    <xf numFmtId="193" fontId="4" fillId="5" borderId="13" xfId="5" applyNumberFormat="1" applyFont="1" applyFill="1" applyBorder="1"/>
    <xf numFmtId="193" fontId="4" fillId="5" borderId="13" xfId="5" applyNumberFormat="1" applyFont="1" applyFill="1" applyBorder="1" applyAlignment="1">
      <alignment horizontal="right" vertical="center"/>
    </xf>
    <xf numFmtId="193" fontId="5" fillId="0" borderId="0" xfId="5" applyNumberFormat="1" applyFont="1" applyFill="1" applyBorder="1"/>
    <xf numFmtId="195" fontId="20" fillId="4" borderId="0" xfId="13" applyNumberFormat="1" applyFont="1" applyFill="1" applyBorder="1" applyAlignment="1">
      <alignment horizontal="right" vertical="center"/>
    </xf>
    <xf numFmtId="174" fontId="4" fillId="0" borderId="11" xfId="22" applyNumberFormat="1" applyFont="1" applyFill="1" applyBorder="1"/>
    <xf numFmtId="174" fontId="4" fillId="0" borderId="12" xfId="22" applyNumberFormat="1" applyFont="1" applyFill="1" applyBorder="1"/>
    <xf numFmtId="172" fontId="5" fillId="0" borderId="14" xfId="0" applyNumberFormat="1" applyFont="1" applyFill="1" applyBorder="1" applyAlignment="1">
      <alignment vertical="center"/>
    </xf>
    <xf numFmtId="174" fontId="5" fillId="0" borderId="14" xfId="29" applyNumberFormat="1" applyFont="1" applyFill="1" applyBorder="1" applyAlignment="1">
      <alignment vertical="center"/>
    </xf>
    <xf numFmtId="172" fontId="4" fillId="0" borderId="14" xfId="0" applyNumberFormat="1" applyFont="1" applyFill="1" applyBorder="1" applyAlignment="1">
      <alignment vertical="center"/>
    </xf>
    <xf numFmtId="174" fontId="4" fillId="0" borderId="14" xfId="29" applyNumberFormat="1" applyFont="1" applyFill="1" applyBorder="1" applyAlignment="1">
      <alignment vertical="center"/>
    </xf>
    <xf numFmtId="173" fontId="5" fillId="0" borderId="15" xfId="0" applyNumberFormat="1" applyFont="1" applyFill="1" applyBorder="1" applyAlignment="1">
      <alignment vertical="center"/>
    </xf>
    <xf numFmtId="9" fontId="5" fillId="0" borderId="11" xfId="22" applyNumberFormat="1" applyFont="1" applyFill="1" applyBorder="1" applyAlignment="1">
      <alignment horizontal="center"/>
    </xf>
    <xf numFmtId="0" fontId="22" fillId="0" borderId="0" xfId="0" applyFont="1"/>
    <xf numFmtId="0" fontId="5" fillId="4" borderId="0" xfId="0" applyFont="1" applyFill="1"/>
    <xf numFmtId="0" fontId="5" fillId="4" borderId="0" xfId="21" applyFont="1" applyFill="1" applyAlignment="1">
      <alignment vertical="center"/>
    </xf>
    <xf numFmtId="0" fontId="5" fillId="4" borderId="0" xfId="0" applyFont="1" applyFill="1" applyAlignment="1">
      <alignment vertical="center"/>
    </xf>
    <xf numFmtId="181" fontId="5" fillId="0" borderId="11" xfId="0" applyNumberFormat="1" applyFont="1" applyFill="1" applyBorder="1" applyAlignment="1">
      <alignment horizontal="right" vertical="center" indent="1"/>
    </xf>
    <xf numFmtId="181" fontId="5" fillId="0" borderId="11" xfId="0" applyNumberFormat="1" applyFont="1" applyFill="1" applyBorder="1" applyAlignment="1">
      <alignment horizontal="right" vertical="center"/>
    </xf>
    <xf numFmtId="172" fontId="5" fillId="0" borderId="11" xfId="0" applyNumberFormat="1" applyFont="1" applyFill="1" applyBorder="1" applyAlignment="1">
      <alignment horizontal="center" vertical="center"/>
    </xf>
    <xf numFmtId="172" fontId="5" fillId="0" borderId="0" xfId="0" applyNumberFormat="1" applyFont="1" applyFill="1" applyBorder="1" applyAlignment="1">
      <alignment horizontal="center" vertical="center"/>
    </xf>
    <xf numFmtId="173" fontId="5" fillId="0" borderId="0" xfId="0" applyNumberFormat="1" applyFont="1" applyFill="1" applyBorder="1" applyAlignment="1">
      <alignment vertical="center"/>
    </xf>
    <xf numFmtId="174" fontId="5" fillId="0" borderId="0" xfId="29" applyNumberFormat="1" applyFont="1" applyFill="1" applyBorder="1" applyAlignment="1">
      <alignment vertical="center"/>
    </xf>
    <xf numFmtId="181" fontId="5" fillId="0" borderId="0" xfId="0" applyNumberFormat="1" applyFont="1" applyFill="1" applyBorder="1" applyAlignment="1">
      <alignment horizontal="right" vertical="center" indent="1"/>
    </xf>
    <xf numFmtId="181" fontId="5" fillId="0" borderId="0" xfId="0" applyNumberFormat="1" applyFont="1" applyFill="1" applyBorder="1" applyAlignment="1">
      <alignment horizontal="right" vertical="center"/>
    </xf>
    <xf numFmtId="174" fontId="5" fillId="0" borderId="14" xfId="29" applyNumberFormat="1" applyFont="1" applyFill="1" applyBorder="1" applyAlignment="1">
      <alignment horizontal="right" vertical="center"/>
    </xf>
    <xf numFmtId="0" fontId="20" fillId="6" borderId="16" xfId="17" applyFont="1" applyFill="1" applyBorder="1" applyAlignment="1">
      <alignment horizontal="left" vertical="center" wrapText="1"/>
    </xf>
    <xf numFmtId="0" fontId="20" fillId="6" borderId="16" xfId="17" applyNumberFormat="1" applyFont="1" applyFill="1" applyBorder="1" applyAlignment="1">
      <alignment horizontal="center" vertical="center"/>
    </xf>
    <xf numFmtId="0" fontId="20" fillId="6" borderId="16" xfId="17" applyFont="1" applyFill="1" applyBorder="1" applyAlignment="1">
      <alignment horizontal="center" vertical="center" wrapText="1"/>
    </xf>
    <xf numFmtId="0" fontId="20" fillId="6" borderId="16" xfId="0" applyFont="1" applyFill="1" applyBorder="1" applyAlignment="1">
      <alignment horizontal="left" vertical="center" indent="1"/>
    </xf>
    <xf numFmtId="183" fontId="23" fillId="7" borderId="17" xfId="13" applyNumberFormat="1" applyFont="1" applyFill="1" applyBorder="1" applyAlignment="1">
      <alignment vertical="center"/>
    </xf>
    <xf numFmtId="174" fontId="23" fillId="7" borderId="0" xfId="29" applyNumberFormat="1" applyFont="1" applyFill="1" applyBorder="1" applyAlignment="1">
      <alignment vertical="center"/>
    </xf>
    <xf numFmtId="0" fontId="20" fillId="6" borderId="0" xfId="4" applyFont="1" applyFill="1" applyBorder="1" applyAlignment="1">
      <alignment horizontal="center" vertical="center"/>
    </xf>
    <xf numFmtId="173" fontId="20" fillId="6" borderId="0" xfId="22" applyNumberFormat="1" applyFont="1" applyFill="1" applyBorder="1" applyAlignment="1">
      <alignment horizontal="center" vertical="center" wrapText="1"/>
    </xf>
    <xf numFmtId="173" fontId="20" fillId="6" borderId="18" xfId="22" applyNumberFormat="1" applyFont="1" applyFill="1" applyBorder="1" applyAlignment="1">
      <alignment horizontal="center" vertical="center" wrapText="1"/>
    </xf>
    <xf numFmtId="173" fontId="20" fillId="6" borderId="19" xfId="22" applyNumberFormat="1" applyFont="1" applyFill="1" applyBorder="1" applyAlignment="1">
      <alignment horizontal="center" vertical="center" wrapText="1"/>
    </xf>
    <xf numFmtId="173" fontId="20" fillId="6" borderId="20" xfId="22" applyNumberFormat="1" applyFont="1" applyFill="1" applyBorder="1" applyAlignment="1">
      <alignment horizontal="center" vertical="center" wrapText="1"/>
    </xf>
    <xf numFmtId="0" fontId="20" fillId="6" borderId="16" xfId="22" applyFont="1" applyFill="1" applyBorder="1" applyAlignment="1">
      <alignment horizontal="center" vertical="center"/>
    </xf>
    <xf numFmtId="185" fontId="20" fillId="6" borderId="21" xfId="22" applyNumberFormat="1" applyFont="1" applyFill="1" applyBorder="1" applyAlignment="1">
      <alignment vertical="center"/>
    </xf>
    <xf numFmtId="186" fontId="20" fillId="6" borderId="22" xfId="22" applyNumberFormat="1" applyFont="1" applyFill="1" applyBorder="1" applyAlignment="1">
      <alignment vertical="center"/>
    </xf>
    <xf numFmtId="185" fontId="20" fillId="6" borderId="23" xfId="22" applyNumberFormat="1" applyFont="1" applyFill="1" applyBorder="1" applyAlignment="1">
      <alignment vertical="center"/>
    </xf>
    <xf numFmtId="185" fontId="20" fillId="6" borderId="16" xfId="22" applyNumberFormat="1" applyFont="1" applyFill="1" applyBorder="1" applyAlignment="1">
      <alignment vertical="center"/>
    </xf>
    <xf numFmtId="186" fontId="20" fillId="6" borderId="16" xfId="22" applyNumberFormat="1" applyFont="1" applyFill="1" applyBorder="1" applyAlignment="1">
      <alignment vertical="center"/>
    </xf>
    <xf numFmtId="0" fontId="20" fillId="6" borderId="24" xfId="0" applyNumberFormat="1" applyFont="1" applyFill="1" applyBorder="1" applyAlignment="1">
      <alignment horizontal="center" vertical="center"/>
    </xf>
    <xf numFmtId="0" fontId="20" fillId="6" borderId="25" xfId="0" applyNumberFormat="1" applyFont="1" applyFill="1" applyBorder="1" applyAlignment="1">
      <alignment horizontal="center" vertical="center"/>
    </xf>
    <xf numFmtId="3" fontId="20" fillId="6" borderId="16" xfId="13" applyNumberFormat="1" applyFont="1" applyFill="1" applyBorder="1" applyAlignment="1">
      <alignment vertical="center"/>
    </xf>
    <xf numFmtId="186" fontId="20" fillId="6" borderId="26" xfId="22" applyNumberFormat="1" applyFont="1" applyFill="1" applyBorder="1" applyAlignment="1">
      <alignment vertical="center"/>
    </xf>
    <xf numFmtId="174" fontId="20" fillId="6" borderId="16" xfId="13" applyNumberFormat="1" applyFont="1" applyFill="1" applyBorder="1" applyAlignment="1">
      <alignment vertical="center"/>
    </xf>
    <xf numFmtId="0" fontId="20" fillId="6" borderId="0" xfId="0" applyFont="1" applyFill="1" applyBorder="1" applyAlignment="1">
      <alignment horizontal="left" vertical="center" wrapText="1" indent="1"/>
    </xf>
    <xf numFmtId="49" fontId="20" fillId="6" borderId="0" xfId="0" applyNumberFormat="1" applyFont="1" applyFill="1" applyBorder="1" applyAlignment="1">
      <alignment horizontal="center" vertical="center" wrapText="1"/>
    </xf>
    <xf numFmtId="17" fontId="20" fillId="6" borderId="0" xfId="0" applyNumberFormat="1" applyFont="1" applyFill="1" applyBorder="1" applyAlignment="1">
      <alignment horizontal="center" vertical="center"/>
    </xf>
    <xf numFmtId="17" fontId="20" fillId="6" borderId="0" xfId="0" applyNumberFormat="1" applyFont="1" applyFill="1" applyBorder="1" applyAlignment="1">
      <alignment horizontal="center" vertical="center" wrapText="1"/>
    </xf>
    <xf numFmtId="17" fontId="20" fillId="6" borderId="0" xfId="17" applyNumberFormat="1" applyFont="1" applyFill="1" applyBorder="1" applyAlignment="1">
      <alignment horizontal="center" vertical="center" wrapText="1"/>
    </xf>
    <xf numFmtId="177" fontId="20" fillId="6" borderId="0" xfId="13" applyNumberFormat="1" applyFont="1" applyFill="1" applyBorder="1" applyAlignment="1">
      <alignment vertical="center"/>
    </xf>
    <xf numFmtId="189" fontId="20" fillId="6" borderId="0" xfId="13" applyNumberFormat="1" applyFont="1" applyFill="1" applyBorder="1" applyAlignment="1">
      <alignment vertical="center"/>
    </xf>
    <xf numFmtId="174" fontId="20" fillId="6" borderId="16" xfId="0" applyNumberFormat="1" applyFont="1" applyFill="1" applyBorder="1" applyAlignment="1">
      <alignment vertical="center"/>
    </xf>
    <xf numFmtId="172" fontId="20" fillId="6" borderId="16" xfId="0" applyNumberFormat="1" applyFont="1" applyFill="1" applyBorder="1" applyAlignment="1">
      <alignment vertical="center"/>
    </xf>
    <xf numFmtId="173" fontId="20" fillId="6" borderId="16" xfId="0" applyNumberFormat="1" applyFont="1" applyFill="1" applyBorder="1" applyAlignment="1">
      <alignment vertical="center"/>
    </xf>
    <xf numFmtId="0" fontId="23" fillId="6" borderId="3" xfId="0" applyFont="1" applyFill="1" applyBorder="1" applyAlignment="1">
      <alignment horizontal="center" vertical="center"/>
    </xf>
    <xf numFmtId="49" fontId="23" fillId="6" borderId="3" xfId="0" applyNumberFormat="1" applyFont="1" applyFill="1" applyBorder="1" applyAlignment="1">
      <alignment horizontal="center" vertical="center"/>
    </xf>
    <xf numFmtId="17" fontId="23" fillId="6" borderId="3" xfId="0" applyNumberFormat="1" applyFont="1" applyFill="1" applyBorder="1" applyAlignment="1">
      <alignment horizontal="center" vertical="center"/>
    </xf>
    <xf numFmtId="0" fontId="20" fillId="6" borderId="0" xfId="17" applyFont="1" applyFill="1" applyBorder="1" applyAlignment="1">
      <alignment horizontal="center" vertical="center"/>
    </xf>
    <xf numFmtId="0" fontId="20" fillId="6" borderId="0" xfId="17" applyNumberFormat="1" applyFont="1" applyFill="1" applyBorder="1" applyAlignment="1">
      <alignment horizontal="center" vertical="center"/>
    </xf>
    <xf numFmtId="0" fontId="20" fillId="6" borderId="0" xfId="0" applyFont="1" applyFill="1" applyBorder="1" applyAlignment="1">
      <alignment vertical="center" wrapText="1"/>
    </xf>
    <xf numFmtId="172" fontId="20" fillId="6" borderId="0" xfId="0" applyNumberFormat="1" applyFont="1" applyFill="1" applyBorder="1" applyAlignment="1">
      <alignment vertical="center"/>
    </xf>
    <xf numFmtId="188" fontId="20" fillId="6" borderId="0" xfId="0" applyNumberFormat="1" applyFont="1" applyFill="1" applyBorder="1" applyAlignment="1">
      <alignment vertical="center"/>
    </xf>
    <xf numFmtId="174" fontId="20" fillId="6" borderId="0" xfId="29" applyNumberFormat="1" applyFont="1" applyFill="1" applyBorder="1" applyAlignment="1">
      <alignment vertical="center"/>
    </xf>
    <xf numFmtId="0" fontId="20" fillId="6" borderId="2" xfId="17" applyNumberFormat="1" applyFont="1" applyFill="1" applyBorder="1" applyAlignment="1">
      <alignment horizontal="center" vertical="center"/>
    </xf>
    <xf numFmtId="0" fontId="20" fillId="6" borderId="4" xfId="22" applyFont="1" applyFill="1" applyBorder="1" applyAlignment="1">
      <alignment horizontal="center" vertical="center"/>
    </xf>
    <xf numFmtId="184" fontId="20" fillId="6" borderId="4" xfId="22" applyNumberFormat="1" applyFont="1" applyFill="1" applyBorder="1" applyAlignment="1">
      <alignment vertical="center"/>
    </xf>
    <xf numFmtId="0" fontId="24" fillId="6" borderId="5" xfId="0" applyFont="1" applyFill="1" applyBorder="1" applyAlignment="1">
      <alignment horizontal="left"/>
    </xf>
    <xf numFmtId="0" fontId="24" fillId="6" borderId="0" xfId="0" applyFont="1" applyFill="1" applyBorder="1"/>
    <xf numFmtId="0" fontId="24" fillId="6" borderId="4" xfId="0" applyFont="1" applyFill="1" applyBorder="1" applyAlignment="1">
      <alignment horizontal="left"/>
    </xf>
    <xf numFmtId="193" fontId="20" fillId="6" borderId="4" xfId="5" applyNumberFormat="1" applyFont="1" applyFill="1" applyBorder="1" applyAlignment="1">
      <alignment horizontal="right" vertical="center"/>
    </xf>
    <xf numFmtId="0" fontId="24" fillId="6" borderId="4" xfId="0" applyFont="1" applyFill="1" applyBorder="1"/>
    <xf numFmtId="9" fontId="20" fillId="6" borderId="4" xfId="30" applyNumberFormat="1" applyFont="1" applyFill="1" applyBorder="1" applyAlignment="1">
      <alignment horizontal="right" vertical="center"/>
    </xf>
    <xf numFmtId="1" fontId="20" fillId="6" borderId="0" xfId="17" quotePrefix="1" applyNumberFormat="1" applyFont="1" applyFill="1" applyBorder="1" applyAlignment="1">
      <alignment horizontal="center" vertical="center"/>
    </xf>
    <xf numFmtId="1" fontId="20" fillId="6" borderId="0" xfId="17" applyNumberFormat="1" applyFont="1" applyFill="1" applyBorder="1" applyAlignment="1">
      <alignment horizontal="center" vertical="center"/>
    </xf>
    <xf numFmtId="177" fontId="20" fillId="6" borderId="0" xfId="5" applyNumberFormat="1" applyFont="1" applyFill="1" applyBorder="1" applyAlignment="1">
      <alignment horizontal="right" vertical="center"/>
    </xf>
    <xf numFmtId="177" fontId="20" fillId="6" borderId="0" xfId="5" applyNumberFormat="1" applyFont="1" applyFill="1" applyBorder="1" applyAlignment="1">
      <alignment horizontal="center" vertical="center"/>
    </xf>
    <xf numFmtId="193" fontId="4" fillId="8" borderId="13" xfId="5" applyNumberFormat="1" applyFont="1" applyFill="1" applyBorder="1"/>
    <xf numFmtId="193" fontId="4" fillId="8" borderId="13" xfId="5" applyNumberFormat="1" applyFont="1" applyFill="1" applyBorder="1" applyAlignment="1">
      <alignment horizontal="right" vertical="center"/>
    </xf>
    <xf numFmtId="193" fontId="4" fillId="8" borderId="27" xfId="5" applyNumberFormat="1" applyFont="1" applyFill="1" applyBorder="1"/>
    <xf numFmtId="193" fontId="4" fillId="8" borderId="27" xfId="5" applyNumberFormat="1" applyFont="1" applyFill="1" applyBorder="1" applyAlignment="1">
      <alignment horizontal="right" vertical="center"/>
    </xf>
    <xf numFmtId="0" fontId="4" fillId="8" borderId="0" xfId="0" applyFont="1" applyFill="1" applyAlignment="1">
      <alignment vertical="center"/>
    </xf>
    <xf numFmtId="0" fontId="5" fillId="8" borderId="0" xfId="0" applyFont="1" applyFill="1" applyAlignment="1">
      <alignment vertical="center" wrapText="1"/>
    </xf>
    <xf numFmtId="0" fontId="5" fillId="8" borderId="0" xfId="0" applyFont="1" applyFill="1" applyAlignment="1">
      <alignment horizontal="center" vertical="center"/>
    </xf>
    <xf numFmtId="0" fontId="5" fillId="8" borderId="0" xfId="0" applyFont="1" applyFill="1" applyAlignment="1">
      <alignment vertical="center"/>
    </xf>
    <xf numFmtId="0" fontId="4" fillId="8" borderId="6" xfId="0" applyFont="1" applyFill="1" applyBorder="1" applyAlignment="1">
      <alignment vertical="center"/>
    </xf>
    <xf numFmtId="0" fontId="5" fillId="8" borderId="6" xfId="0" applyFont="1" applyFill="1" applyBorder="1" applyAlignment="1">
      <alignment vertical="center" wrapText="1"/>
    </xf>
    <xf numFmtId="0" fontId="5" fillId="8" borderId="6" xfId="0" applyFont="1" applyFill="1" applyBorder="1" applyAlignment="1">
      <alignment horizontal="center" vertical="center"/>
    </xf>
    <xf numFmtId="0" fontId="4" fillId="9" borderId="0" xfId="0" applyFont="1" applyFill="1" applyAlignment="1">
      <alignment vertical="center"/>
    </xf>
    <xf numFmtId="0" fontId="5" fillId="9" borderId="0" xfId="0" applyFont="1" applyFill="1" applyAlignment="1">
      <alignment vertical="center"/>
    </xf>
    <xf numFmtId="0" fontId="5" fillId="9" borderId="0" xfId="0" applyFont="1" applyFill="1" applyAlignment="1">
      <alignment horizontal="center" vertical="center"/>
    </xf>
    <xf numFmtId="0" fontId="5" fillId="9" borderId="0" xfId="0" applyFont="1" applyFill="1" applyAlignment="1">
      <alignment vertical="center" wrapText="1"/>
    </xf>
    <xf numFmtId="0" fontId="5" fillId="9" borderId="6" xfId="0" applyFont="1" applyFill="1" applyBorder="1" applyAlignment="1">
      <alignment vertical="center"/>
    </xf>
    <xf numFmtId="0" fontId="5" fillId="9" borderId="6" xfId="0" applyFont="1" applyFill="1" applyBorder="1" applyAlignment="1">
      <alignment horizontal="center" vertical="center"/>
    </xf>
    <xf numFmtId="0" fontId="4" fillId="10" borderId="0" xfId="0" applyFont="1" applyFill="1" applyAlignment="1">
      <alignment vertical="center"/>
    </xf>
    <xf numFmtId="0" fontId="5" fillId="10" borderId="0" xfId="0" applyFont="1" applyFill="1" applyAlignment="1">
      <alignment vertical="center"/>
    </xf>
    <xf numFmtId="0" fontId="5" fillId="10" borderId="0" xfId="0" applyFont="1" applyFill="1" applyAlignment="1">
      <alignment horizontal="center" vertical="center"/>
    </xf>
    <xf numFmtId="0" fontId="4" fillId="10" borderId="6" xfId="0" applyFont="1" applyFill="1" applyBorder="1" applyAlignment="1">
      <alignment vertical="center"/>
    </xf>
    <xf numFmtId="0" fontId="5" fillId="10" borderId="6" xfId="0" applyFont="1" applyFill="1" applyBorder="1" applyAlignment="1">
      <alignment vertical="center"/>
    </xf>
    <xf numFmtId="0" fontId="5" fillId="10" borderId="6" xfId="0" applyFont="1" applyFill="1" applyBorder="1" applyAlignment="1">
      <alignment horizontal="center" vertical="center"/>
    </xf>
    <xf numFmtId="0" fontId="4" fillId="8" borderId="10" xfId="0" applyFont="1" applyFill="1" applyBorder="1" applyAlignment="1">
      <alignment horizontal="left" vertical="center" indent="1"/>
    </xf>
    <xf numFmtId="172" fontId="4" fillId="11" borderId="14" xfId="0" applyNumberFormat="1" applyFont="1" applyFill="1" applyBorder="1" applyAlignment="1">
      <alignment vertical="center"/>
    </xf>
    <xf numFmtId="174" fontId="4" fillId="11" borderId="14" xfId="29" applyNumberFormat="1" applyFont="1" applyFill="1" applyBorder="1" applyAlignment="1">
      <alignment vertical="center"/>
    </xf>
    <xf numFmtId="196" fontId="4" fillId="11" borderId="14" xfId="29" applyNumberFormat="1" applyFont="1" applyFill="1" applyBorder="1" applyAlignment="1">
      <alignment vertical="center"/>
    </xf>
    <xf numFmtId="172" fontId="4" fillId="8" borderId="10" xfId="0" applyNumberFormat="1" applyFont="1" applyFill="1" applyBorder="1" applyAlignment="1">
      <alignment vertical="center"/>
    </xf>
    <xf numFmtId="173" fontId="4" fillId="8" borderId="10" xfId="0" applyNumberFormat="1" applyFont="1" applyFill="1" applyBorder="1" applyAlignment="1">
      <alignment vertical="center"/>
    </xf>
    <xf numFmtId="174" fontId="4" fillId="8" borderId="10" xfId="29" applyNumberFormat="1" applyFont="1" applyFill="1" applyBorder="1" applyAlignment="1">
      <alignment vertical="center"/>
    </xf>
    <xf numFmtId="0" fontId="4" fillId="8" borderId="12" xfId="0" applyFont="1" applyFill="1" applyBorder="1" applyAlignment="1">
      <alignment horizontal="left" vertical="center" indent="1"/>
    </xf>
    <xf numFmtId="3" fontId="25" fillId="8" borderId="12" xfId="0" applyNumberFormat="1" applyFont="1" applyFill="1" applyBorder="1" applyAlignment="1">
      <alignment horizontal="center" vertical="center"/>
    </xf>
    <xf numFmtId="3" fontId="4" fillId="8" borderId="12" xfId="0" applyNumberFormat="1" applyFont="1" applyFill="1" applyBorder="1" applyAlignment="1">
      <alignment horizontal="center" vertical="center"/>
    </xf>
    <xf numFmtId="192" fontId="5" fillId="11" borderId="14" xfId="0" applyNumberFormat="1" applyFont="1" applyFill="1" applyBorder="1" applyAlignment="1">
      <alignment vertical="center"/>
    </xf>
    <xf numFmtId="172" fontId="5" fillId="8" borderId="10" xfId="0" applyNumberFormat="1" applyFont="1" applyFill="1" applyBorder="1" applyAlignment="1">
      <alignment horizontal="right" vertical="center"/>
    </xf>
    <xf numFmtId="179" fontId="5" fillId="8" borderId="6" xfId="0" applyNumberFormat="1" applyFont="1" applyFill="1" applyBorder="1" applyAlignment="1">
      <alignment horizontal="right" vertical="center"/>
    </xf>
    <xf numFmtId="174" fontId="5" fillId="0" borderId="11" xfId="29" applyNumberFormat="1" applyFont="1" applyFill="1" applyBorder="1" applyAlignment="1">
      <alignment horizontal="right" vertical="center"/>
    </xf>
    <xf numFmtId="190" fontId="5" fillId="10" borderId="6" xfId="0" applyNumberFormat="1" applyFont="1" applyFill="1" applyBorder="1" applyAlignment="1">
      <alignment horizontal="right" vertical="center"/>
    </xf>
    <xf numFmtId="2" fontId="5" fillId="8" borderId="0" xfId="0" applyNumberFormat="1" applyFont="1" applyFill="1" applyAlignment="1">
      <alignment horizontal="right" vertical="center"/>
    </xf>
    <xf numFmtId="181" fontId="5" fillId="8" borderId="0" xfId="0" applyNumberFormat="1" applyFont="1" applyFill="1" applyAlignment="1">
      <alignment horizontal="right" vertical="center"/>
    </xf>
    <xf numFmtId="169" fontId="5" fillId="10" borderId="0" xfId="0" applyNumberFormat="1" applyFont="1" applyFill="1" applyAlignment="1">
      <alignment horizontal="right" vertical="center"/>
    </xf>
    <xf numFmtId="169" fontId="5" fillId="10" borderId="6" xfId="0" applyNumberFormat="1" applyFont="1" applyFill="1" applyBorder="1" applyAlignment="1">
      <alignment horizontal="right" vertical="center"/>
    </xf>
    <xf numFmtId="169" fontId="5" fillId="8" borderId="0" xfId="0" applyNumberFormat="1" applyFont="1" applyFill="1" applyAlignment="1">
      <alignment horizontal="right" vertical="center"/>
    </xf>
    <xf numFmtId="181" fontId="5" fillId="9" borderId="0" xfId="0" applyNumberFormat="1" applyFont="1" applyFill="1" applyAlignment="1">
      <alignment horizontal="right" vertical="center"/>
    </xf>
    <xf numFmtId="181" fontId="5" fillId="9" borderId="6" xfId="0" applyNumberFormat="1" applyFont="1" applyFill="1" applyBorder="1" applyAlignment="1">
      <alignment horizontal="right" vertical="center"/>
    </xf>
    <xf numFmtId="2" fontId="5" fillId="10" borderId="0" xfId="0" applyNumberFormat="1" applyFont="1" applyFill="1" applyAlignment="1">
      <alignment horizontal="right" vertical="center"/>
    </xf>
    <xf numFmtId="179" fontId="5" fillId="10" borderId="0" xfId="0" applyNumberFormat="1" applyFont="1" applyFill="1" applyAlignment="1">
      <alignment horizontal="right" vertical="center"/>
    </xf>
    <xf numFmtId="191" fontId="5" fillId="10" borderId="0" xfId="0" applyNumberFormat="1" applyFont="1" applyFill="1" applyAlignment="1">
      <alignment horizontal="right" vertical="center"/>
    </xf>
    <xf numFmtId="173" fontId="5" fillId="10" borderId="6" xfId="0" applyNumberFormat="1" applyFont="1" applyFill="1" applyBorder="1" applyAlignment="1">
      <alignment horizontal="right" vertical="center"/>
    </xf>
    <xf numFmtId="191" fontId="5" fillId="10" borderId="6" xfId="0" applyNumberFormat="1" applyFont="1" applyFill="1" applyBorder="1" applyAlignment="1">
      <alignment horizontal="right" vertical="center"/>
    </xf>
    <xf numFmtId="179" fontId="5" fillId="8" borderId="0" xfId="0" applyNumberFormat="1" applyFont="1" applyFill="1" applyAlignment="1">
      <alignment horizontal="right" vertical="center"/>
    </xf>
    <xf numFmtId="191" fontId="5" fillId="8" borderId="0" xfId="0" applyNumberFormat="1" applyFont="1" applyFill="1" applyAlignment="1">
      <alignment horizontal="right" vertical="center"/>
    </xf>
    <xf numFmtId="182" fontId="5" fillId="8" borderId="0" xfId="0" applyNumberFormat="1" applyFont="1" applyFill="1" applyAlignment="1">
      <alignment horizontal="right" vertical="center"/>
    </xf>
    <xf numFmtId="187" fontId="5" fillId="9" borderId="0" xfId="0" applyNumberFormat="1" applyFont="1" applyFill="1" applyAlignment="1">
      <alignment horizontal="right" vertical="center"/>
    </xf>
    <xf numFmtId="191" fontId="5" fillId="9" borderId="7" xfId="0" applyNumberFormat="1" applyFont="1" applyFill="1" applyBorder="1" applyAlignment="1">
      <alignment horizontal="right" vertical="center"/>
    </xf>
    <xf numFmtId="191" fontId="5" fillId="9" borderId="0" xfId="0" applyNumberFormat="1" applyFont="1" applyFill="1" applyBorder="1" applyAlignment="1">
      <alignment horizontal="right" vertical="center"/>
    </xf>
    <xf numFmtId="187" fontId="5" fillId="9" borderId="6" xfId="0" applyNumberFormat="1" applyFont="1" applyFill="1" applyBorder="1" applyAlignment="1">
      <alignment horizontal="right" vertical="center"/>
    </xf>
    <xf numFmtId="191" fontId="5" fillId="9" borderId="6" xfId="0" applyNumberFormat="1" applyFont="1" applyFill="1" applyBorder="1" applyAlignment="1">
      <alignment horizontal="right" vertical="center"/>
    </xf>
    <xf numFmtId="0" fontId="20" fillId="6" borderId="0" xfId="17" applyFont="1" applyFill="1" applyBorder="1" applyAlignment="1">
      <alignment horizontal="center" vertical="center"/>
    </xf>
    <xf numFmtId="201" fontId="21" fillId="0" borderId="0" xfId="0" applyNumberFormat="1" applyFont="1"/>
    <xf numFmtId="0" fontId="26" fillId="6" borderId="28" xfId="4" applyNumberFormat="1" applyFont="1" applyFill="1" applyBorder="1" applyAlignment="1">
      <alignment horizontal="center" vertical="center"/>
    </xf>
    <xf numFmtId="0" fontId="26" fillId="6" borderId="29" xfId="4" applyNumberFormat="1" applyFont="1" applyFill="1" applyBorder="1" applyAlignment="1">
      <alignment horizontal="center" vertical="center"/>
    </xf>
    <xf numFmtId="0" fontId="26" fillId="6" borderId="30" xfId="4" applyNumberFormat="1" applyFont="1" applyFill="1" applyBorder="1" applyAlignment="1">
      <alignment horizontal="center" vertical="center"/>
    </xf>
    <xf numFmtId="0" fontId="26" fillId="6" borderId="8" xfId="4" applyNumberFormat="1" applyFont="1" applyFill="1" applyBorder="1" applyAlignment="1">
      <alignment horizontal="center" vertical="center"/>
    </xf>
    <xf numFmtId="0" fontId="26" fillId="6" borderId="9" xfId="4" applyNumberFormat="1" applyFont="1" applyFill="1" applyBorder="1" applyAlignment="1">
      <alignment horizontal="center" vertical="center"/>
    </xf>
    <xf numFmtId="17" fontId="20" fillId="6" borderId="25" xfId="0" applyNumberFormat="1" applyFont="1" applyFill="1" applyBorder="1" applyAlignment="1">
      <alignment horizontal="center" vertical="center" wrapText="1"/>
    </xf>
    <xf numFmtId="17" fontId="20" fillId="6" borderId="24" xfId="0" applyNumberFormat="1" applyFont="1" applyFill="1" applyBorder="1" applyAlignment="1">
      <alignment horizontal="center" vertical="center"/>
    </xf>
    <xf numFmtId="17" fontId="20" fillId="6" borderId="25" xfId="0" applyNumberFormat="1" applyFont="1" applyFill="1" applyBorder="1" applyAlignment="1">
      <alignment horizontal="center" vertical="center"/>
    </xf>
    <xf numFmtId="0" fontId="7" fillId="0" borderId="0" xfId="22" applyFont="1" applyFill="1" applyBorder="1" applyAlignment="1">
      <alignment horizontal="center" vertical="center"/>
    </xf>
    <xf numFmtId="0" fontId="20" fillId="6" borderId="5" xfId="17" applyFont="1" applyFill="1" applyBorder="1" applyAlignment="1">
      <alignment horizontal="center" vertical="center" wrapText="1"/>
    </xf>
    <xf numFmtId="0" fontId="20" fillId="6" borderId="2" xfId="17" applyFont="1" applyFill="1" applyBorder="1" applyAlignment="1">
      <alignment horizontal="center" vertical="center"/>
    </xf>
    <xf numFmtId="49" fontId="20" fillId="6" borderId="0" xfId="17" applyNumberFormat="1" applyFont="1" applyFill="1" applyBorder="1" applyAlignment="1">
      <alignment horizontal="center" vertical="center" wrapText="1"/>
    </xf>
    <xf numFmtId="0" fontId="20" fillId="6" borderId="0" xfId="17" applyFont="1" applyFill="1" applyBorder="1" applyAlignment="1">
      <alignment horizontal="left" vertical="center"/>
    </xf>
    <xf numFmtId="0" fontId="20" fillId="6" borderId="5"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2" fillId="4" borderId="5" xfId="0" applyFont="1" applyFill="1" applyBorder="1" applyAlignment="1">
      <alignment horizontal="left" vertical="top" wrapText="1"/>
    </xf>
    <xf numFmtId="0" fontId="20" fillId="6" borderId="0" xfId="17" applyFont="1" applyFill="1" applyBorder="1" applyAlignment="1">
      <alignment horizontal="center" vertical="center" wrapText="1"/>
    </xf>
    <xf numFmtId="0" fontId="20" fillId="6" borderId="0" xfId="17" applyFont="1" applyFill="1" applyBorder="1" applyAlignment="1">
      <alignment horizontal="center" vertical="center"/>
    </xf>
    <xf numFmtId="0" fontId="20" fillId="6" borderId="19" xfId="17" applyFont="1" applyFill="1" applyBorder="1" applyAlignment="1">
      <alignment horizontal="center" vertical="center"/>
    </xf>
  </cellXfs>
  <cellStyles count="31">
    <cellStyle name="60% - akcent 1" xfId="1"/>
    <cellStyle name="Comma [0] 2" xfId="2"/>
    <cellStyle name="Comma 2" xfId="3"/>
    <cellStyle name="Diseño" xfId="4"/>
    <cellStyle name="Millares" xfId="5" builtinId="3"/>
    <cellStyle name="Millares [0] 10" xfId="6"/>
    <cellStyle name="Millares [0] 2" xfId="7"/>
    <cellStyle name="Millares [0] 2 19" xfId="8"/>
    <cellStyle name="Millares [0] 2 3" xfId="9"/>
    <cellStyle name="Millares [0] 3" xfId="10"/>
    <cellStyle name="Millares 14" xfId="11"/>
    <cellStyle name="Millares 2" xfId="12"/>
    <cellStyle name="Millares 3" xfId="13"/>
    <cellStyle name="No-definido" xfId="14"/>
    <cellStyle name="Normal" xfId="0" builtinId="0"/>
    <cellStyle name="Normal 10" xfId="15"/>
    <cellStyle name="Normal 17 2" xfId="16"/>
    <cellStyle name="Normal 2" xfId="17"/>
    <cellStyle name="Normal 2 2" xfId="18"/>
    <cellStyle name="Normal 2 2 2" xfId="19"/>
    <cellStyle name="Normal 3" xfId="20"/>
    <cellStyle name="Normal_graficos" xfId="21"/>
    <cellStyle name="Normal_operacional" xfId="22"/>
    <cellStyle name="Percent 2" xfId="23"/>
    <cellStyle name="Porcentaje" xfId="24" builtinId="5"/>
    <cellStyle name="Porcentaje 3" xfId="25"/>
    <cellStyle name="Porcentual 2" xfId="26"/>
    <cellStyle name="Porcentual 2 10" xfId="27"/>
    <cellStyle name="Porcentual 2 2" xfId="28"/>
    <cellStyle name="Porcentual 3" xfId="29"/>
    <cellStyle name="Porcentual 3 2"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2:E45"/>
  <sheetViews>
    <sheetView showGridLines="0" tabSelected="1" zoomScaleNormal="100" workbookViewId="0">
      <selection activeCell="A2" sqref="A2"/>
    </sheetView>
  </sheetViews>
  <sheetFormatPr baseColWidth="10" defaultRowHeight="12.75"/>
  <cols>
    <col min="1" max="1" width="52.42578125" style="1" customWidth="1"/>
    <col min="2" max="3" width="13.7109375" style="1" customWidth="1"/>
    <col min="4" max="5" width="11.42578125" style="1" customWidth="1"/>
    <col min="6" max="16384" width="11.42578125" style="1"/>
  </cols>
  <sheetData>
    <row r="2" spans="1:5" ht="35.25" customHeight="1">
      <c r="A2" s="125" t="s">
        <v>126</v>
      </c>
      <c r="B2" s="126">
        <v>2018</v>
      </c>
      <c r="C2" s="126">
        <v>2017</v>
      </c>
      <c r="D2" s="127" t="s">
        <v>56</v>
      </c>
      <c r="E2" s="127" t="s">
        <v>0</v>
      </c>
    </row>
    <row r="3" spans="1:5" s="16" customFormat="1" ht="5.25" customHeight="1">
      <c r="A3" s="19"/>
      <c r="B3" s="19"/>
      <c r="C3" s="19"/>
      <c r="D3" s="19"/>
      <c r="E3" s="19"/>
    </row>
    <row r="4" spans="1:5">
      <c r="A4" s="202" t="s">
        <v>1</v>
      </c>
      <c r="B4" s="203">
        <v>1521054</v>
      </c>
      <c r="C4" s="203">
        <v>1634937</v>
      </c>
      <c r="D4" s="203">
        <v>-113883</v>
      </c>
      <c r="E4" s="204">
        <v>-6.9655894997788903E-2</v>
      </c>
    </row>
    <row r="5" spans="1:5">
      <c r="A5" s="23" t="s">
        <v>2</v>
      </c>
      <c r="B5" s="106">
        <v>1481554</v>
      </c>
      <c r="C5" s="106">
        <v>1599032</v>
      </c>
      <c r="D5" s="106">
        <v>-117478</v>
      </c>
      <c r="E5" s="107">
        <v>-7.346819825994727E-2</v>
      </c>
    </row>
    <row r="6" spans="1:5">
      <c r="A6" s="23" t="s">
        <v>3</v>
      </c>
      <c r="B6" s="106">
        <v>39500</v>
      </c>
      <c r="C6" s="106">
        <v>35905</v>
      </c>
      <c r="D6" s="106">
        <v>3595</v>
      </c>
      <c r="E6" s="107">
        <v>0.10012533073388108</v>
      </c>
    </row>
    <row r="7" spans="1:5">
      <c r="A7" s="202" t="s">
        <v>4</v>
      </c>
      <c r="B7" s="203">
        <v>-809974</v>
      </c>
      <c r="C7" s="203">
        <v>-903978</v>
      </c>
      <c r="D7" s="203">
        <v>94004</v>
      </c>
      <c r="E7" s="204">
        <v>-0.10398925637570826</v>
      </c>
    </row>
    <row r="8" spans="1:5">
      <c r="A8" s="23" t="s">
        <v>5</v>
      </c>
      <c r="B8" s="106">
        <v>-326366</v>
      </c>
      <c r="C8" s="106">
        <v>-346955</v>
      </c>
      <c r="D8" s="106">
        <v>20589</v>
      </c>
      <c r="E8" s="107">
        <v>-5.9341989595192463E-2</v>
      </c>
    </row>
    <row r="9" spans="1:5">
      <c r="A9" s="23" t="s">
        <v>6</v>
      </c>
      <c r="B9" s="106">
        <v>-230994</v>
      </c>
      <c r="C9" s="106">
        <v>-280739</v>
      </c>
      <c r="D9" s="106">
        <v>49745</v>
      </c>
      <c r="E9" s="107">
        <v>-0.17719305119701931</v>
      </c>
    </row>
    <row r="10" spans="1:5">
      <c r="A10" s="23" t="s">
        <v>7</v>
      </c>
      <c r="B10" s="106">
        <v>-141551</v>
      </c>
      <c r="C10" s="106">
        <v>-152870</v>
      </c>
      <c r="D10" s="106">
        <v>11319</v>
      </c>
      <c r="E10" s="107">
        <v>-7.404330476875777E-2</v>
      </c>
    </row>
    <row r="11" spans="1:5">
      <c r="A11" s="23" t="s">
        <v>67</v>
      </c>
      <c r="B11" s="106">
        <v>-111063</v>
      </c>
      <c r="C11" s="106">
        <v>-123414</v>
      </c>
      <c r="D11" s="106">
        <v>12351</v>
      </c>
      <c r="E11" s="107">
        <v>-0.10007778696096067</v>
      </c>
    </row>
    <row r="12" spans="1:5">
      <c r="A12" s="202" t="s">
        <v>8</v>
      </c>
      <c r="B12" s="203">
        <v>711080</v>
      </c>
      <c r="C12" s="203">
        <v>730959</v>
      </c>
      <c r="D12" s="203">
        <v>-19879</v>
      </c>
      <c r="E12" s="204">
        <v>-2.7195779790658573E-2</v>
      </c>
    </row>
    <row r="13" spans="1:5">
      <c r="A13" s="23" t="s">
        <v>9</v>
      </c>
      <c r="B13" s="106">
        <v>7449</v>
      </c>
      <c r="C13" s="106">
        <v>7226</v>
      </c>
      <c r="D13" s="106">
        <v>223</v>
      </c>
      <c r="E13" s="107">
        <v>3.0860780514807638E-2</v>
      </c>
    </row>
    <row r="14" spans="1:5">
      <c r="A14" s="23" t="s">
        <v>10</v>
      </c>
      <c r="B14" s="106">
        <v>-53800</v>
      </c>
      <c r="C14" s="106">
        <v>-54222</v>
      </c>
      <c r="D14" s="106">
        <v>422</v>
      </c>
      <c r="E14" s="107">
        <v>-7.7828187820441885E-3</v>
      </c>
    </row>
    <row r="15" spans="1:5">
      <c r="A15" s="23" t="s">
        <v>11</v>
      </c>
      <c r="B15" s="106">
        <v>-82479</v>
      </c>
      <c r="C15" s="106">
        <v>-102821</v>
      </c>
      <c r="D15" s="106">
        <v>20342</v>
      </c>
      <c r="E15" s="107">
        <v>-0.19783896285778196</v>
      </c>
    </row>
    <row r="16" spans="1:5">
      <c r="A16" s="202" t="s">
        <v>12</v>
      </c>
      <c r="B16" s="203">
        <v>582250</v>
      </c>
      <c r="C16" s="203">
        <v>581142</v>
      </c>
      <c r="D16" s="203">
        <v>1108</v>
      </c>
      <c r="E16" s="204">
        <v>1.9065908160139863E-3</v>
      </c>
    </row>
    <row r="17" spans="1:5">
      <c r="A17" s="23" t="s">
        <v>13</v>
      </c>
      <c r="B17" s="106">
        <v>-117766</v>
      </c>
      <c r="C17" s="106">
        <v>-117338</v>
      </c>
      <c r="D17" s="106">
        <v>-428</v>
      </c>
      <c r="E17" s="107">
        <v>3.6475821984352894E-3</v>
      </c>
    </row>
    <row r="18" spans="1:5">
      <c r="A18" s="23" t="s">
        <v>139</v>
      </c>
      <c r="B18" s="106">
        <v>-101</v>
      </c>
      <c r="C18" s="106">
        <v>55</v>
      </c>
      <c r="D18" s="106">
        <v>-156</v>
      </c>
      <c r="E18" s="107" t="s">
        <v>144</v>
      </c>
    </row>
    <row r="19" spans="1:5">
      <c r="A19" s="202" t="s">
        <v>15</v>
      </c>
      <c r="B19" s="203">
        <v>464383</v>
      </c>
      <c r="C19" s="203">
        <v>463859</v>
      </c>
      <c r="D19" s="203">
        <v>524</v>
      </c>
      <c r="E19" s="204">
        <v>1.1296536231915303E-3</v>
      </c>
    </row>
    <row r="20" spans="1:5">
      <c r="A20" s="202" t="s">
        <v>60</v>
      </c>
      <c r="B20" s="203">
        <v>-47947</v>
      </c>
      <c r="C20" s="203">
        <v>-36610</v>
      </c>
      <c r="D20" s="203">
        <v>-11337</v>
      </c>
      <c r="E20" s="204">
        <v>0.30966948921059817</v>
      </c>
    </row>
    <row r="21" spans="1:5">
      <c r="A21" s="23" t="s">
        <v>16</v>
      </c>
      <c r="B21" s="106">
        <v>5778</v>
      </c>
      <c r="C21" s="106">
        <v>5274</v>
      </c>
      <c r="D21" s="106">
        <v>504</v>
      </c>
      <c r="E21" s="107">
        <v>9.556313993174062E-2</v>
      </c>
    </row>
    <row r="22" spans="1:5">
      <c r="A22" s="26" t="s">
        <v>17</v>
      </c>
      <c r="B22" s="106">
        <v>-48189</v>
      </c>
      <c r="C22" s="106">
        <v>-50852</v>
      </c>
      <c r="D22" s="106">
        <v>2663</v>
      </c>
      <c r="E22" s="107">
        <v>-5.2367655156139385E-2</v>
      </c>
    </row>
    <row r="23" spans="1:5">
      <c r="A23" s="26" t="s">
        <v>18</v>
      </c>
      <c r="B23" s="106">
        <v>-2480</v>
      </c>
      <c r="C23" s="106">
        <v>146</v>
      </c>
      <c r="D23" s="106">
        <v>-2626</v>
      </c>
      <c r="E23" s="124" t="s">
        <v>144</v>
      </c>
    </row>
    <row r="24" spans="1:5" hidden="1">
      <c r="A24" s="26" t="s">
        <v>140</v>
      </c>
      <c r="B24" s="106"/>
      <c r="C24" s="106"/>
      <c r="D24" s="106"/>
      <c r="E24" s="124"/>
    </row>
    <row r="25" spans="1:5">
      <c r="A25" s="26" t="s">
        <v>19</v>
      </c>
      <c r="B25" s="106">
        <v>-3056</v>
      </c>
      <c r="C25" s="106">
        <v>8822</v>
      </c>
      <c r="D25" s="106">
        <v>-11878</v>
      </c>
      <c r="E25" s="107">
        <v>-1.3464067104964861</v>
      </c>
    </row>
    <row r="26" spans="1:5">
      <c r="A26" s="202" t="s">
        <v>20</v>
      </c>
      <c r="B26" s="203">
        <v>6716</v>
      </c>
      <c r="C26" s="203">
        <v>110392</v>
      </c>
      <c r="D26" s="203">
        <v>-103676</v>
      </c>
      <c r="E26" s="205">
        <v>-0.93916225813464749</v>
      </c>
    </row>
    <row r="27" spans="1:5">
      <c r="A27" s="23" t="s">
        <v>21</v>
      </c>
      <c r="B27" s="106">
        <v>3281</v>
      </c>
      <c r="C27" s="106">
        <v>-2697</v>
      </c>
      <c r="D27" s="106">
        <v>5978</v>
      </c>
      <c r="E27" s="124" t="s">
        <v>144</v>
      </c>
    </row>
    <row r="28" spans="1:5">
      <c r="A28" s="23" t="s">
        <v>22</v>
      </c>
      <c r="B28" s="106">
        <v>410</v>
      </c>
      <c r="C28" s="106">
        <v>105463</v>
      </c>
      <c r="D28" s="106">
        <v>-105053</v>
      </c>
      <c r="E28" s="124">
        <v>-0.9961123806453448</v>
      </c>
    </row>
    <row r="29" spans="1:5">
      <c r="A29" s="23" t="s">
        <v>23</v>
      </c>
      <c r="B29" s="106">
        <v>3025</v>
      </c>
      <c r="C29" s="106">
        <v>7626</v>
      </c>
      <c r="D29" s="106">
        <v>-4601</v>
      </c>
      <c r="E29" s="124">
        <v>-0.60333071072646205</v>
      </c>
    </row>
    <row r="30" spans="1:5">
      <c r="A30" s="202" t="s">
        <v>24</v>
      </c>
      <c r="B30" s="203">
        <v>423152</v>
      </c>
      <c r="C30" s="203">
        <v>537641</v>
      </c>
      <c r="D30" s="203">
        <v>-114489</v>
      </c>
      <c r="E30" s="204">
        <v>-0.21294692927064715</v>
      </c>
    </row>
    <row r="31" spans="1:5">
      <c r="A31" s="23" t="s">
        <v>25</v>
      </c>
      <c r="B31" s="106">
        <v>-104947</v>
      </c>
      <c r="C31" s="106">
        <v>-112099</v>
      </c>
      <c r="D31" s="106">
        <v>7152</v>
      </c>
      <c r="E31" s="107">
        <v>-6.3800747553501819E-2</v>
      </c>
    </row>
    <row r="32" spans="1:5" hidden="1">
      <c r="A32" s="202" t="s">
        <v>74</v>
      </c>
      <c r="B32" s="203">
        <v>318205</v>
      </c>
      <c r="C32" s="203">
        <v>425542</v>
      </c>
      <c r="D32" s="203">
        <f>+B32-C32</f>
        <v>-107337</v>
      </c>
      <c r="E32" s="204">
        <f>+B32/C32-1</f>
        <v>-0.25223597200746339</v>
      </c>
    </row>
    <row r="33" spans="1:5" hidden="1">
      <c r="A33" s="23" t="s">
        <v>72</v>
      </c>
      <c r="B33" s="106">
        <v>0</v>
      </c>
      <c r="C33" s="106">
        <v>0</v>
      </c>
      <c r="D33" s="106"/>
      <c r="E33" s="107"/>
    </row>
    <row r="34" spans="1:5">
      <c r="A34" s="202" t="s">
        <v>75</v>
      </c>
      <c r="B34" s="203">
        <v>318205</v>
      </c>
      <c r="C34" s="203">
        <v>425542</v>
      </c>
      <c r="D34" s="203">
        <v>-107337</v>
      </c>
      <c r="E34" s="204">
        <v>-0.25223597200746345</v>
      </c>
    </row>
    <row r="35" spans="1:5" ht="8.25" customHeight="1">
      <c r="A35" s="23"/>
      <c r="B35" s="24"/>
      <c r="C35" s="25"/>
      <c r="D35" s="25"/>
      <c r="E35" s="66"/>
    </row>
    <row r="36" spans="1:5">
      <c r="A36" s="202" t="s">
        <v>26</v>
      </c>
      <c r="B36" s="203">
        <v>318205</v>
      </c>
      <c r="C36" s="203">
        <v>425542</v>
      </c>
      <c r="D36" s="203">
        <v>-107337</v>
      </c>
      <c r="E36" s="204">
        <v>-0.25223597200746345</v>
      </c>
    </row>
    <row r="37" spans="1:5">
      <c r="A37" s="27" t="s">
        <v>111</v>
      </c>
      <c r="B37" s="108">
        <v>309029</v>
      </c>
      <c r="C37" s="108">
        <v>418454</v>
      </c>
      <c r="D37" s="108">
        <v>-109425</v>
      </c>
      <c r="E37" s="109">
        <v>-0.2614982769910193</v>
      </c>
    </row>
    <row r="38" spans="1:5">
      <c r="A38" s="26" t="s">
        <v>27</v>
      </c>
      <c r="B38" s="106">
        <v>9176</v>
      </c>
      <c r="C38" s="106">
        <v>7088</v>
      </c>
      <c r="D38" s="106">
        <v>2088</v>
      </c>
      <c r="E38" s="107">
        <v>0.2945823927765237</v>
      </c>
    </row>
    <row r="39" spans="1:5" ht="17.25" customHeight="1">
      <c r="A39" s="128" t="s">
        <v>76</v>
      </c>
      <c r="B39" s="129">
        <v>37.678401243057145</v>
      </c>
      <c r="C39" s="129">
        <v>51.020058679807505</v>
      </c>
      <c r="D39" s="129">
        <f>+B39-C39</f>
        <v>-13.34165743675036</v>
      </c>
      <c r="E39" s="130">
        <f>+B39/C39-1</f>
        <v>-0.26149827699101924</v>
      </c>
    </row>
    <row r="40" spans="1:5" s="16" customFormat="1" hidden="1">
      <c r="A40" s="77"/>
      <c r="B40" s="78"/>
      <c r="C40" s="78"/>
      <c r="D40" s="79"/>
      <c r="E40" s="76"/>
    </row>
    <row r="41" spans="1:5" ht="9.75" customHeight="1"/>
    <row r="42" spans="1:5">
      <c r="A42" s="23" t="s">
        <v>112</v>
      </c>
      <c r="B42" s="212">
        <v>37.678401247651081</v>
      </c>
      <c r="C42" s="212">
        <v>51.020058686028129</v>
      </c>
      <c r="E42" s="16"/>
    </row>
    <row r="43" spans="1:5" hidden="1">
      <c r="A43" s="23" t="s">
        <v>113</v>
      </c>
      <c r="B43" s="212">
        <v>0</v>
      </c>
      <c r="C43" s="212">
        <v>0</v>
      </c>
      <c r="E43" s="16"/>
    </row>
    <row r="44" spans="1:5" ht="15" customHeight="1">
      <c r="A44" s="23" t="s">
        <v>114</v>
      </c>
      <c r="B44" s="212">
        <v>37.678401247651081</v>
      </c>
      <c r="C44" s="212">
        <v>51.020058686028129</v>
      </c>
      <c r="D44" s="103"/>
      <c r="E44" s="103"/>
    </row>
    <row r="45" spans="1:5" ht="14.25" customHeight="1">
      <c r="A45" s="26" t="s">
        <v>115</v>
      </c>
      <c r="B45" s="213">
        <v>8201754580</v>
      </c>
      <c r="C45" s="213">
        <v>8201754580</v>
      </c>
      <c r="E45" s="16"/>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D40"/>
  <sheetViews>
    <sheetView showGridLines="0" zoomScaleNormal="100" workbookViewId="0">
      <selection activeCell="A2" sqref="A2"/>
    </sheetView>
  </sheetViews>
  <sheetFormatPr baseColWidth="10" defaultRowHeight="16.5"/>
  <cols>
    <col min="1" max="1" width="44.5703125" style="88" customWidth="1"/>
    <col min="2" max="2" width="21.85546875" style="88" customWidth="1"/>
    <col min="3" max="16384" width="11.42578125" style="88"/>
  </cols>
  <sheetData>
    <row r="1" spans="1:4">
      <c r="A1" s="86"/>
      <c r="B1" s="87"/>
    </row>
    <row r="2" spans="1:4" ht="26.25" customHeight="1">
      <c r="A2" s="169">
        <f>+'Income Statement'!B2</f>
        <v>2018</v>
      </c>
      <c r="B2" s="252" t="s">
        <v>141</v>
      </c>
    </row>
    <row r="3" spans="1:4" ht="27.75" customHeight="1">
      <c r="A3" s="170" t="s">
        <v>77</v>
      </c>
      <c r="B3" s="253"/>
    </row>
    <row r="4" spans="1:4">
      <c r="A4" s="179" t="s">
        <v>78</v>
      </c>
      <c r="B4" s="180">
        <v>17373.015348577937</v>
      </c>
    </row>
    <row r="5" spans="1:4">
      <c r="A5" s="90" t="s">
        <v>79</v>
      </c>
      <c r="B5" s="91">
        <v>10974.435285680731</v>
      </c>
      <c r="C5" s="89"/>
    </row>
    <row r="6" spans="1:4">
      <c r="A6" s="90" t="s">
        <v>94</v>
      </c>
      <c r="B6" s="91">
        <v>6267.6601137019015</v>
      </c>
      <c r="D6" s="97"/>
    </row>
    <row r="7" spans="1:4">
      <c r="A7" s="102" t="s">
        <v>136</v>
      </c>
      <c r="B7" s="91">
        <v>130.91994919530498</v>
      </c>
    </row>
    <row r="8" spans="1:4">
      <c r="A8" s="179" t="s">
        <v>80</v>
      </c>
      <c r="B8" s="180">
        <v>5970.3193811299207</v>
      </c>
    </row>
    <row r="9" spans="1:4">
      <c r="A9" s="90" t="s">
        <v>81</v>
      </c>
      <c r="B9" s="91">
        <v>4419.2544440393567</v>
      </c>
    </row>
    <row r="10" spans="1:4">
      <c r="A10" s="90" t="s">
        <v>82</v>
      </c>
      <c r="B10" s="91">
        <v>2942.1985497408855</v>
      </c>
    </row>
    <row r="11" spans="1:4">
      <c r="A11" s="90" t="s">
        <v>83</v>
      </c>
      <c r="B11" s="91">
        <v>3028.1208313890352</v>
      </c>
    </row>
    <row r="12" spans="1:4" hidden="1">
      <c r="A12" s="100" t="s">
        <v>84</v>
      </c>
      <c r="B12" s="101">
        <v>0</v>
      </c>
    </row>
    <row r="13" spans="1:4">
      <c r="A13" s="179" t="s">
        <v>85</v>
      </c>
      <c r="B13" s="180">
        <v>23343.424439851889</v>
      </c>
    </row>
    <row r="14" spans="1:4">
      <c r="A14" s="90" t="s">
        <v>86</v>
      </c>
      <c r="B14" s="91">
        <v>15253.609690999998</v>
      </c>
      <c r="D14" s="94"/>
    </row>
    <row r="15" spans="1:4">
      <c r="A15" s="90" t="s">
        <v>87</v>
      </c>
      <c r="B15" s="91">
        <v>7338.0314233509562</v>
      </c>
    </row>
    <row r="16" spans="1:4">
      <c r="A16" s="90" t="s">
        <v>88</v>
      </c>
      <c r="B16" s="91">
        <v>751.78332550093637</v>
      </c>
    </row>
    <row r="17" spans="1:4">
      <c r="A17" s="92" t="s">
        <v>89</v>
      </c>
      <c r="B17" s="93">
        <v>4419.2544429687641</v>
      </c>
    </row>
    <row r="18" spans="1:4">
      <c r="A18" s="171" t="s">
        <v>90</v>
      </c>
      <c r="B18" s="172">
        <v>71179.3</v>
      </c>
    </row>
    <row r="19" spans="1:4">
      <c r="A19" s="173" t="s">
        <v>91</v>
      </c>
      <c r="B19" s="174">
        <v>0.32795243055006001</v>
      </c>
      <c r="D19" s="238"/>
    </row>
    <row r="20" spans="1:4" s="95" customFormat="1" ht="44.25" customHeight="1">
      <c r="A20" s="254" t="s">
        <v>135</v>
      </c>
      <c r="B20" s="254"/>
    </row>
    <row r="21" spans="1:4">
      <c r="A21" s="96"/>
      <c r="B21" s="87"/>
    </row>
    <row r="22" spans="1:4" ht="23.25" customHeight="1">
      <c r="A22" s="169">
        <f>+'Income Statement'!C2</f>
        <v>2017</v>
      </c>
      <c r="B22" s="252" t="s">
        <v>141</v>
      </c>
    </row>
    <row r="23" spans="1:4" ht="30" customHeight="1">
      <c r="A23" s="170" t="s">
        <v>77</v>
      </c>
      <c r="B23" s="253"/>
    </row>
    <row r="24" spans="1:4">
      <c r="A24" s="179" t="s">
        <v>78</v>
      </c>
      <c r="B24" s="180">
        <v>17073.302901295432</v>
      </c>
      <c r="C24" s="97"/>
    </row>
    <row r="25" spans="1:4">
      <c r="A25" s="90" t="s">
        <v>79</v>
      </c>
      <c r="B25" s="91">
        <v>9652.4761720374918</v>
      </c>
    </row>
    <row r="26" spans="1:4">
      <c r="A26" s="90" t="s">
        <v>94</v>
      </c>
      <c r="B26" s="91">
        <v>7291.9812006482261</v>
      </c>
    </row>
    <row r="27" spans="1:4">
      <c r="A27" s="90" t="s">
        <v>136</v>
      </c>
      <c r="B27" s="91">
        <v>128.84552860971206</v>
      </c>
    </row>
    <row r="28" spans="1:4">
      <c r="A28" s="179" t="s">
        <v>80</v>
      </c>
      <c r="B28" s="180">
        <v>6283.0212124517138</v>
      </c>
    </row>
    <row r="29" spans="1:4">
      <c r="A29" s="90" t="s">
        <v>81</v>
      </c>
      <c r="B29" s="91">
        <v>6706.3819349114028</v>
      </c>
    </row>
    <row r="30" spans="1:4">
      <c r="A30" s="90" t="s">
        <v>82</v>
      </c>
      <c r="B30" s="91">
        <v>3877.4103786962387</v>
      </c>
      <c r="C30" s="94"/>
      <c r="D30" s="98"/>
    </row>
    <row r="31" spans="1:4">
      <c r="A31" s="90" t="s">
        <v>83</v>
      </c>
      <c r="B31" s="91">
        <v>2405.6108337554751</v>
      </c>
    </row>
    <row r="32" spans="1:4" hidden="1">
      <c r="A32" s="100" t="s">
        <v>84</v>
      </c>
      <c r="B32" s="101">
        <v>0</v>
      </c>
    </row>
    <row r="33" spans="1:3">
      <c r="A33" s="181" t="s">
        <v>85</v>
      </c>
      <c r="B33" s="182">
        <v>23356.333874044634</v>
      </c>
    </row>
    <row r="34" spans="1:3">
      <c r="A34" s="90" t="s">
        <v>86</v>
      </c>
      <c r="B34" s="91">
        <v>17028.815839696115</v>
      </c>
    </row>
    <row r="35" spans="1:3">
      <c r="A35" s="90" t="s">
        <v>87</v>
      </c>
      <c r="B35" s="91">
        <v>5585.9577506235701</v>
      </c>
    </row>
    <row r="36" spans="1:3">
      <c r="A36" s="90" t="s">
        <v>88</v>
      </c>
      <c r="B36" s="91">
        <v>741.56028372494802</v>
      </c>
    </row>
    <row r="37" spans="1:3">
      <c r="A37" s="92" t="s">
        <v>89</v>
      </c>
      <c r="B37" s="93">
        <v>6706.3819345905658</v>
      </c>
    </row>
    <row r="38" spans="1:3">
      <c r="A38" s="171" t="s">
        <v>90</v>
      </c>
      <c r="B38" s="172">
        <v>68255.8409355037</v>
      </c>
    </row>
    <row r="39" spans="1:3">
      <c r="A39" s="173" t="s">
        <v>91</v>
      </c>
      <c r="B39" s="174">
        <v>0.34218806118167233</v>
      </c>
      <c r="C39" s="99"/>
    </row>
    <row r="40" spans="1:3">
      <c r="A40" s="90"/>
      <c r="B40" s="90"/>
    </row>
  </sheetData>
  <mergeCells count="3">
    <mergeCell ref="B2:B3"/>
    <mergeCell ref="B22:B23"/>
    <mergeCell ref="A20:B2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3:I17"/>
  <sheetViews>
    <sheetView showGridLines="0" workbookViewId="0">
      <selection activeCell="B3" sqref="B3:B5"/>
    </sheetView>
  </sheetViews>
  <sheetFormatPr baseColWidth="10" defaultRowHeight="12.75"/>
  <cols>
    <col min="1" max="1" width="5.42578125" style="112" customWidth="1"/>
    <col min="2" max="2" width="21.42578125" style="112" customWidth="1"/>
    <col min="3" max="4" width="11.5703125" style="112" customWidth="1"/>
    <col min="5" max="5" width="3.28515625" style="112" customWidth="1"/>
    <col min="6" max="7" width="11.5703125" style="112" customWidth="1"/>
    <col min="8" max="16384" width="11.42578125" style="112"/>
  </cols>
  <sheetData>
    <row r="3" spans="1:9">
      <c r="B3" s="255" t="s">
        <v>123</v>
      </c>
      <c r="C3" s="256" t="s">
        <v>124</v>
      </c>
      <c r="D3" s="256"/>
      <c r="E3" s="160"/>
      <c r="F3" s="256" t="s">
        <v>125</v>
      </c>
      <c r="G3" s="256"/>
      <c r="H3" s="113"/>
      <c r="I3" s="113"/>
    </row>
    <row r="4" spans="1:9">
      <c r="B4" s="255"/>
      <c r="C4" s="257" t="s">
        <v>122</v>
      </c>
      <c r="D4" s="257"/>
      <c r="E4" s="160"/>
      <c r="F4" s="257" t="s">
        <v>40</v>
      </c>
      <c r="G4" s="257"/>
      <c r="H4" s="113"/>
      <c r="I4" s="113"/>
    </row>
    <row r="5" spans="1:9" ht="19.5" customHeight="1">
      <c r="B5" s="255"/>
      <c r="C5" s="175">
        <f>+'Physical Data Chile'!A2</f>
        <v>2018</v>
      </c>
      <c r="D5" s="176">
        <f>+'Physical Data Chile'!A22</f>
        <v>2017</v>
      </c>
      <c r="E5" s="175"/>
      <c r="F5" s="175">
        <f>+C5</f>
        <v>2018</v>
      </c>
      <c r="G5" s="176">
        <f>+D5</f>
        <v>2017</v>
      </c>
      <c r="H5" s="113"/>
      <c r="I5" s="113"/>
    </row>
    <row r="6" spans="1:9" ht="20.25" customHeight="1" thickBot="1">
      <c r="A6" s="114"/>
      <c r="B6" s="118" t="s">
        <v>134</v>
      </c>
      <c r="C6" s="55">
        <v>23343</v>
      </c>
      <c r="D6" s="55">
        <v>23356</v>
      </c>
      <c r="E6" s="74"/>
      <c r="F6" s="116">
        <v>0.32800000000000001</v>
      </c>
      <c r="G6" s="117">
        <v>0.34200000000000003</v>
      </c>
      <c r="H6" s="113"/>
      <c r="I6" s="115"/>
    </row>
    <row r="7" spans="1:9" ht="3.75" customHeight="1">
      <c r="A7" s="114"/>
      <c r="B7" s="119"/>
      <c r="C7" s="120"/>
      <c r="D7" s="120"/>
      <c r="E7" s="121"/>
      <c r="F7" s="122"/>
      <c r="G7" s="123"/>
      <c r="H7" s="113"/>
      <c r="I7" s="115"/>
    </row>
    <row r="8" spans="1:9" ht="16.5" customHeight="1">
      <c r="A8" s="114"/>
      <c r="B8" s="160"/>
      <c r="C8" s="177">
        <v>23343</v>
      </c>
      <c r="D8" s="177">
        <v>23356</v>
      </c>
      <c r="E8" s="178"/>
      <c r="F8" s="160"/>
      <c r="G8" s="160"/>
      <c r="H8" s="113"/>
      <c r="I8" s="115"/>
    </row>
    <row r="9" spans="1:9" ht="5.25" customHeight="1">
      <c r="H9" s="113"/>
      <c r="I9" s="113"/>
    </row>
    <row r="10" spans="1:9" ht="5.25" customHeight="1"/>
    <row r="11" spans="1:9" ht="5.25" customHeight="1"/>
    <row r="12" spans="1:9">
      <c r="B12" s="255" t="s">
        <v>123</v>
      </c>
      <c r="C12" s="256" t="s">
        <v>124</v>
      </c>
      <c r="D12" s="256"/>
      <c r="E12" s="160"/>
      <c r="F12" s="256" t="s">
        <v>125</v>
      </c>
      <c r="G12" s="256"/>
      <c r="H12" s="113"/>
      <c r="I12" s="113"/>
    </row>
    <row r="13" spans="1:9">
      <c r="B13" s="255"/>
      <c r="C13" s="257" t="s">
        <v>122</v>
      </c>
      <c r="D13" s="257"/>
      <c r="E13" s="160"/>
      <c r="F13" s="257" t="s">
        <v>40</v>
      </c>
      <c r="G13" s="257"/>
      <c r="H13" s="113"/>
      <c r="I13" s="113"/>
    </row>
    <row r="14" spans="1:9" ht="19.5" customHeight="1">
      <c r="B14" s="255"/>
      <c r="C14" s="175" t="s">
        <v>137</v>
      </c>
      <c r="D14" s="176" t="s">
        <v>138</v>
      </c>
      <c r="E14" s="175"/>
      <c r="F14" s="175" t="s">
        <v>137</v>
      </c>
      <c r="G14" s="176" t="s">
        <v>138</v>
      </c>
      <c r="H14" s="113"/>
      <c r="I14" s="113"/>
    </row>
    <row r="15" spans="1:9" ht="20.25" customHeight="1" thickBot="1">
      <c r="A15" s="114"/>
      <c r="B15" s="118" t="s">
        <v>134</v>
      </c>
      <c r="C15" s="55">
        <v>17049</v>
      </c>
      <c r="D15" s="55">
        <v>17361</v>
      </c>
      <c r="E15" s="74"/>
      <c r="F15" s="116">
        <v>0.3201223403792911</v>
      </c>
      <c r="G15" s="117">
        <v>0.33978647420944436</v>
      </c>
      <c r="H15" s="113"/>
      <c r="I15" s="115"/>
    </row>
    <row r="16" spans="1:9" ht="3.75" customHeight="1">
      <c r="A16" s="114"/>
      <c r="B16" s="119"/>
      <c r="C16" s="120"/>
      <c r="D16" s="120"/>
      <c r="E16" s="121"/>
      <c r="F16" s="122"/>
      <c r="G16" s="123"/>
      <c r="H16" s="113"/>
      <c r="I16" s="115"/>
    </row>
    <row r="17" spans="1:9" ht="16.5" customHeight="1">
      <c r="A17" s="114"/>
      <c r="B17" s="160"/>
      <c r="C17" s="177">
        <v>17049</v>
      </c>
      <c r="D17" s="177">
        <v>17361</v>
      </c>
      <c r="E17" s="178"/>
      <c r="F17" s="237"/>
      <c r="G17" s="237"/>
      <c r="H17" s="113"/>
      <c r="I17" s="115"/>
    </row>
  </sheetData>
  <mergeCells count="10">
    <mergeCell ref="B12:B14"/>
    <mergeCell ref="C12:D12"/>
    <mergeCell ref="F12:G12"/>
    <mergeCell ref="C13:D13"/>
    <mergeCell ref="F13:G13"/>
    <mergeCell ref="B3:B5"/>
    <mergeCell ref="C3:D3"/>
    <mergeCell ref="F3:G3"/>
    <mergeCell ref="C4:D4"/>
    <mergeCell ref="F4:G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2:I11"/>
  <sheetViews>
    <sheetView showGridLines="0" zoomScaleNormal="100" workbookViewId="0">
      <selection activeCell="B2" sqref="B2"/>
    </sheetView>
  </sheetViews>
  <sheetFormatPr baseColWidth="10" defaultRowHeight="12.75"/>
  <cols>
    <col min="1" max="1" width="2.85546875" style="9" customWidth="1"/>
    <col min="2" max="2" width="39.140625" style="9" customWidth="1"/>
    <col min="3" max="8" width="13.42578125" style="15" customWidth="1"/>
    <col min="9" max="16384" width="11.42578125" style="9"/>
  </cols>
  <sheetData>
    <row r="2" spans="2:9" ht="19.5" customHeight="1">
      <c r="B2" s="131" t="s">
        <v>106</v>
      </c>
      <c r="C2" s="239">
        <f>+'Income Statement'!B2</f>
        <v>2018</v>
      </c>
      <c r="D2" s="240"/>
      <c r="E2" s="241"/>
      <c r="F2" s="242">
        <f>+'Income Statement'!C2</f>
        <v>2017</v>
      </c>
      <c r="G2" s="242"/>
      <c r="H2" s="243"/>
    </row>
    <row r="3" spans="2:9" ht="26.25" customHeight="1">
      <c r="B3" s="132" t="s">
        <v>73</v>
      </c>
      <c r="C3" s="133" t="s">
        <v>28</v>
      </c>
      <c r="D3" s="134" t="s">
        <v>64</v>
      </c>
      <c r="E3" s="135" t="s">
        <v>29</v>
      </c>
      <c r="F3" s="134" t="s">
        <v>28</v>
      </c>
      <c r="G3" s="134" t="s">
        <v>64</v>
      </c>
      <c r="H3" s="134" t="s">
        <v>29</v>
      </c>
    </row>
    <row r="4" spans="2:9" ht="13.5" thickBot="1">
      <c r="B4" s="30" t="s">
        <v>131</v>
      </c>
      <c r="C4" s="31">
        <v>1446038</v>
      </c>
      <c r="D4" s="31">
        <v>-1219884</v>
      </c>
      <c r="E4" s="31">
        <v>226154</v>
      </c>
      <c r="F4" s="31">
        <v>1629278</v>
      </c>
      <c r="G4" s="31">
        <v>-1343780</v>
      </c>
      <c r="H4" s="31">
        <v>285498</v>
      </c>
    </row>
    <row r="5" spans="2:9" ht="13.5" thickBot="1">
      <c r="B5" s="30" t="s">
        <v>92</v>
      </c>
      <c r="C5" s="31">
        <v>162768</v>
      </c>
      <c r="D5" s="31">
        <v>-34700</v>
      </c>
      <c r="E5" s="31">
        <v>128068</v>
      </c>
      <c r="F5" s="31">
        <v>152501</v>
      </c>
      <c r="G5" s="31">
        <v>-48944</v>
      </c>
      <c r="H5" s="31">
        <v>103557</v>
      </c>
    </row>
    <row r="6" spans="2:9" ht="13.5" thickBot="1">
      <c r="B6" s="30" t="s">
        <v>119</v>
      </c>
      <c r="C6" s="33">
        <v>271434</v>
      </c>
      <c r="D6" s="33">
        <v>-161969</v>
      </c>
      <c r="E6" s="31">
        <v>109465</v>
      </c>
      <c r="F6" s="33">
        <v>307272</v>
      </c>
      <c r="G6" s="33">
        <v>-236763</v>
      </c>
      <c r="H6" s="33">
        <v>70509</v>
      </c>
    </row>
    <row r="7" spans="2:9" ht="13.5" hidden="1" thickBot="1">
      <c r="B7" s="30" t="s">
        <v>118</v>
      </c>
      <c r="C7" s="33"/>
      <c r="D7" s="33"/>
      <c r="E7" s="31">
        <v>0</v>
      </c>
      <c r="F7" s="33"/>
      <c r="G7" s="33"/>
      <c r="H7" s="33">
        <v>0</v>
      </c>
    </row>
    <row r="8" spans="2:9" ht="13.5" thickBot="1">
      <c r="B8" s="32" t="s">
        <v>93</v>
      </c>
      <c r="C8" s="31">
        <v>-359186</v>
      </c>
      <c r="D8" s="31">
        <v>359882</v>
      </c>
      <c r="E8" s="31">
        <v>696</v>
      </c>
      <c r="F8" s="31">
        <v>-454114</v>
      </c>
      <c r="G8" s="31">
        <v>458409</v>
      </c>
      <c r="H8" s="31">
        <v>4295</v>
      </c>
    </row>
    <row r="9" spans="2:9" ht="3.75" customHeight="1" thickBot="1">
      <c r="B9" s="34"/>
      <c r="C9" s="35"/>
      <c r="D9" s="35">
        <v>0</v>
      </c>
      <c r="E9" s="35"/>
      <c r="F9" s="35"/>
      <c r="G9" s="35"/>
      <c r="H9" s="35"/>
    </row>
    <row r="10" spans="2:9" ht="17.25" customHeight="1">
      <c r="B10" s="136" t="s">
        <v>128</v>
      </c>
      <c r="C10" s="137">
        <v>1521054</v>
      </c>
      <c r="D10" s="138">
        <v>-1056671</v>
      </c>
      <c r="E10" s="139">
        <v>464383</v>
      </c>
      <c r="F10" s="140">
        <v>1634937</v>
      </c>
      <c r="G10" s="141">
        <v>-1171078</v>
      </c>
      <c r="H10" s="140">
        <v>463859</v>
      </c>
      <c r="I10" s="3"/>
    </row>
    <row r="11" spans="2:9">
      <c r="B11" s="3"/>
      <c r="C11" s="14"/>
      <c r="D11" s="14"/>
      <c r="E11" s="14"/>
      <c r="F11" s="14"/>
      <c r="G11" s="14"/>
      <c r="H11" s="14"/>
      <c r="I11" s="3"/>
    </row>
  </sheetData>
  <mergeCells count="2">
    <mergeCell ref="C2:E2"/>
    <mergeCell ref="F2: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D41"/>
  <sheetViews>
    <sheetView showGridLines="0" zoomScaleNormal="100" workbookViewId="0">
      <selection activeCell="A2" sqref="A2:A4"/>
    </sheetView>
  </sheetViews>
  <sheetFormatPr baseColWidth="10" defaultRowHeight="12.75"/>
  <cols>
    <col min="1" max="1" width="36" style="1" customWidth="1"/>
    <col min="2" max="3" width="17.85546875" style="1" customWidth="1"/>
    <col min="4" max="30" width="11.42578125" style="16"/>
    <col min="31" max="16384" width="11.42578125" style="1"/>
  </cols>
  <sheetData>
    <row r="1" spans="1:3" s="16" customFormat="1">
      <c r="A1" s="17"/>
      <c r="B1" s="17"/>
      <c r="C1" s="17"/>
    </row>
    <row r="2" spans="1:3" ht="19.5" customHeight="1">
      <c r="A2" s="244" t="s">
        <v>71</v>
      </c>
      <c r="B2" s="245" t="s">
        <v>96</v>
      </c>
      <c r="C2" s="246"/>
    </row>
    <row r="3" spans="1:3" ht="19.5" customHeight="1">
      <c r="A3" s="244"/>
      <c r="B3" s="245"/>
      <c r="C3" s="246"/>
    </row>
    <row r="4" spans="1:3" ht="23.25" customHeight="1">
      <c r="A4" s="244"/>
      <c r="B4" s="142">
        <f>+'Income Statement'!$B$2</f>
        <v>2018</v>
      </c>
      <c r="C4" s="143">
        <f>+'Income Statement'!$C$2</f>
        <v>2017</v>
      </c>
    </row>
    <row r="5" spans="1:3" s="16" customFormat="1" ht="5.25" customHeight="1">
      <c r="A5" s="4"/>
      <c r="B5" s="38"/>
      <c r="C5" s="38"/>
    </row>
    <row r="6" spans="1:3" s="16" customFormat="1" ht="15" customHeight="1" thickBot="1">
      <c r="A6" s="28" t="s">
        <v>65</v>
      </c>
      <c r="B6" s="36">
        <v>997315.63500692742</v>
      </c>
      <c r="C6" s="36">
        <v>1101089.1062469142</v>
      </c>
    </row>
    <row r="7" spans="1:3" s="16" customFormat="1" ht="15" customHeight="1" thickBot="1">
      <c r="A7" s="28" t="s">
        <v>66</v>
      </c>
      <c r="B7" s="36">
        <v>337748.23161069641</v>
      </c>
      <c r="C7" s="36">
        <v>285623.73640295723</v>
      </c>
    </row>
    <row r="8" spans="1:3" s="16" customFormat="1" ht="15" customHeight="1" thickBot="1">
      <c r="A8" s="28" t="s">
        <v>63</v>
      </c>
      <c r="B8" s="36">
        <v>34269.133382376007</v>
      </c>
      <c r="C8" s="36">
        <v>70958.878975888641</v>
      </c>
    </row>
    <row r="9" spans="1:3" s="16" customFormat="1" ht="15" hidden="1" customHeight="1" thickBot="1">
      <c r="A9" s="28" t="s">
        <v>61</v>
      </c>
      <c r="B9" s="36"/>
      <c r="C9" s="36">
        <v>0</v>
      </c>
    </row>
    <row r="10" spans="1:3" s="16" customFormat="1" ht="6" customHeight="1" thickBot="1">
      <c r="A10" s="29"/>
      <c r="B10" s="37"/>
      <c r="C10" s="37"/>
    </row>
    <row r="11" spans="1:3" s="18" customFormat="1" ht="16.5" customHeight="1" thickBot="1">
      <c r="A11" s="209" t="s">
        <v>62</v>
      </c>
      <c r="B11" s="210">
        <v>1369332.9999999998</v>
      </c>
      <c r="C11" s="211">
        <v>1457671.7216257602</v>
      </c>
    </row>
    <row r="12" spans="1:3" s="16" customFormat="1"/>
    <row r="13" spans="1:3" s="16" customFormat="1"/>
    <row r="14" spans="1:3" s="16" customFormat="1"/>
    <row r="15" spans="1:3" s="16" customFormat="1"/>
    <row r="16" spans="1:3" s="16" customFormat="1"/>
    <row r="17" s="16" customFormat="1"/>
    <row r="18" s="16" customFormat="1"/>
    <row r="19" s="16" customFormat="1"/>
    <row r="20" s="16" customFormat="1"/>
    <row r="21" s="16" customFormat="1"/>
    <row r="22" s="16" customFormat="1"/>
    <row r="23" s="16" customFormat="1"/>
    <row r="24" s="16" customFormat="1"/>
    <row r="25" s="16" customFormat="1"/>
    <row r="26" s="16" customFormat="1"/>
    <row r="27" s="16" customFormat="1"/>
    <row r="28" s="16" customFormat="1"/>
    <row r="29" s="16" customFormat="1"/>
    <row r="30" s="16" customFormat="1"/>
    <row r="31" s="16" customFormat="1"/>
    <row r="32" s="16" customFormat="1"/>
    <row r="33" s="16" customFormat="1"/>
    <row r="34" s="16" customFormat="1"/>
    <row r="35" s="16" customFormat="1"/>
    <row r="36" s="16" customFormat="1"/>
    <row r="37" s="16" customFormat="1"/>
    <row r="38" s="16" customFormat="1"/>
    <row r="39" s="16" customFormat="1"/>
    <row r="40" s="16" customFormat="1"/>
    <row r="41" s="16" customFormat="1"/>
  </sheetData>
  <mergeCells count="2">
    <mergeCell ref="A2:A4"/>
    <mergeCell ref="B2:C3"/>
  </mergeCells>
  <pageMargins left="0.7" right="0.7" top="0.75" bottom="0.75" header="0.3" footer="0.3"/>
  <pageSetup paperSize="9" orientation="portrait" r:id="rId1"/>
  <ignoredErrors>
    <ignoredError sqref="C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2:E38"/>
  <sheetViews>
    <sheetView showGridLines="0" zoomScaleNormal="100" workbookViewId="0">
      <selection activeCell="A2" sqref="A2"/>
    </sheetView>
  </sheetViews>
  <sheetFormatPr baseColWidth="10" defaultRowHeight="12.75"/>
  <cols>
    <col min="1" max="1" width="53" style="1" customWidth="1"/>
    <col min="2" max="3" width="13.7109375" style="1" customWidth="1"/>
    <col min="4" max="4" width="15.5703125" style="1" customWidth="1"/>
    <col min="5" max="5" width="12" style="1" customWidth="1"/>
    <col min="6" max="16384" width="11.42578125" style="1"/>
  </cols>
  <sheetData>
    <row r="2" spans="1:5" ht="35.25" customHeight="1">
      <c r="A2" s="125" t="s">
        <v>97</v>
      </c>
      <c r="B2" s="126">
        <f>+'Income Statement'!B2</f>
        <v>2018</v>
      </c>
      <c r="C2" s="126">
        <f>+'Income Statement'!C2</f>
        <v>2017</v>
      </c>
      <c r="D2" s="127" t="s">
        <v>56</v>
      </c>
      <c r="E2" s="127" t="s">
        <v>0</v>
      </c>
    </row>
    <row r="3" spans="1:5" s="16" customFormat="1" ht="5.25" customHeight="1">
      <c r="A3" s="19"/>
      <c r="B3" s="19"/>
      <c r="C3" s="19"/>
      <c r="D3" s="19"/>
      <c r="E3" s="19"/>
    </row>
    <row r="4" spans="1:5" hidden="1">
      <c r="A4" s="20" t="s">
        <v>1</v>
      </c>
      <c r="B4" s="21">
        <v>2846925</v>
      </c>
      <c r="C4" s="22">
        <v>2446534</v>
      </c>
      <c r="D4" s="22">
        <f>+B4-C4</f>
        <v>400391</v>
      </c>
      <c r="E4" s="65">
        <f>+B4/C4-1</f>
        <v>0.16365642169698025</v>
      </c>
    </row>
    <row r="5" spans="1:5" hidden="1">
      <c r="A5" s="23" t="s">
        <v>2</v>
      </c>
      <c r="B5" s="24">
        <v>2778444</v>
      </c>
      <c r="C5" s="25">
        <v>2364211</v>
      </c>
      <c r="D5" s="25">
        <f>+B5-C5</f>
        <v>414233</v>
      </c>
      <c r="E5" s="66">
        <f t="shared" ref="E5:E19" si="0">+B5/C5-1</f>
        <v>0.17520982687247466</v>
      </c>
    </row>
    <row r="6" spans="1:5" hidden="1">
      <c r="A6" s="23" t="s">
        <v>3</v>
      </c>
      <c r="B6" s="24">
        <v>68481</v>
      </c>
      <c r="C6" s="25">
        <v>82323</v>
      </c>
      <c r="D6" s="25">
        <f>+B6-C6</f>
        <v>-13842</v>
      </c>
      <c r="E6" s="66">
        <f t="shared" si="0"/>
        <v>-0.16814256040231768</v>
      </c>
    </row>
    <row r="7" spans="1:5" hidden="1">
      <c r="A7" s="20" t="s">
        <v>4</v>
      </c>
      <c r="B7" s="21">
        <v>-1362638</v>
      </c>
      <c r="C7" s="22">
        <v>-1119457</v>
      </c>
      <c r="D7" s="22">
        <f>+B7-C7</f>
        <v>-243181</v>
      </c>
      <c r="E7" s="65">
        <f t="shared" si="0"/>
        <v>0.21723121120328881</v>
      </c>
    </row>
    <row r="8" spans="1:5" hidden="1">
      <c r="A8" s="23" t="s">
        <v>5</v>
      </c>
      <c r="B8" s="24">
        <v>-502374</v>
      </c>
      <c r="C8" s="25">
        <v>-396791</v>
      </c>
      <c r="D8" s="25">
        <f t="shared" ref="D8:D17" si="1">+B8-C8</f>
        <v>-105583</v>
      </c>
      <c r="E8" s="66">
        <f t="shared" si="0"/>
        <v>0.26609222487405204</v>
      </c>
    </row>
    <row r="9" spans="1:5" hidden="1">
      <c r="A9" s="23" t="s">
        <v>6</v>
      </c>
      <c r="B9" s="24">
        <v>-468049</v>
      </c>
      <c r="C9" s="25">
        <v>-406234</v>
      </c>
      <c r="D9" s="25">
        <f t="shared" si="1"/>
        <v>-61815</v>
      </c>
      <c r="E9" s="66">
        <f t="shared" si="0"/>
        <v>0.15216599299910882</v>
      </c>
    </row>
    <row r="10" spans="1:5" hidden="1">
      <c r="A10" s="23" t="s">
        <v>7</v>
      </c>
      <c r="B10" s="24">
        <v>-283893</v>
      </c>
      <c r="C10" s="25">
        <v>-246384</v>
      </c>
      <c r="D10" s="25">
        <f t="shared" si="1"/>
        <v>-37509</v>
      </c>
      <c r="E10" s="66">
        <f t="shared" si="0"/>
        <v>0.15223796999805184</v>
      </c>
    </row>
    <row r="11" spans="1:5" hidden="1">
      <c r="A11" s="23" t="s">
        <v>67</v>
      </c>
      <c r="B11" s="24">
        <v>-108322</v>
      </c>
      <c r="C11" s="25">
        <v>-70048</v>
      </c>
      <c r="D11" s="25">
        <f t="shared" si="1"/>
        <v>-38274</v>
      </c>
      <c r="E11" s="66">
        <f t="shared" si="0"/>
        <v>0.54639675650982178</v>
      </c>
    </row>
    <row r="12" spans="1:5" hidden="1">
      <c r="A12" s="20" t="s">
        <v>8</v>
      </c>
      <c r="B12" s="21">
        <v>1484287</v>
      </c>
      <c r="C12" s="22">
        <v>1327077</v>
      </c>
      <c r="D12" s="22">
        <f>+B12-C12</f>
        <v>157210</v>
      </c>
      <c r="E12" s="65">
        <f t="shared" si="0"/>
        <v>0.11846335969955013</v>
      </c>
    </row>
    <row r="13" spans="1:5" hidden="1">
      <c r="A13" s="23" t="s">
        <v>9</v>
      </c>
      <c r="B13" s="24">
        <v>27189</v>
      </c>
      <c r="C13" s="25">
        <v>29170</v>
      </c>
      <c r="D13" s="25">
        <f t="shared" si="1"/>
        <v>-1981</v>
      </c>
      <c r="E13" s="66">
        <f t="shared" si="0"/>
        <v>-6.7912238601302688E-2</v>
      </c>
    </row>
    <row r="14" spans="1:5" hidden="1">
      <c r="A14" s="23" t="s">
        <v>10</v>
      </c>
      <c r="B14" s="24">
        <v>-156198</v>
      </c>
      <c r="C14" s="25">
        <v>-134905</v>
      </c>
      <c r="D14" s="25">
        <f t="shared" si="1"/>
        <v>-21293</v>
      </c>
      <c r="E14" s="66">
        <f t="shared" si="0"/>
        <v>0.15783699640487758</v>
      </c>
    </row>
    <row r="15" spans="1:5" hidden="1">
      <c r="A15" s="23" t="s">
        <v>11</v>
      </c>
      <c r="B15" s="24">
        <v>-163617</v>
      </c>
      <c r="C15" s="25">
        <v>-126361</v>
      </c>
      <c r="D15" s="25">
        <f t="shared" si="1"/>
        <v>-37256</v>
      </c>
      <c r="E15" s="66">
        <f t="shared" si="0"/>
        <v>0.29483780596861364</v>
      </c>
    </row>
    <row r="16" spans="1:5" hidden="1">
      <c r="A16" s="20" t="s">
        <v>12</v>
      </c>
      <c r="B16" s="21">
        <v>1191661</v>
      </c>
      <c r="C16" s="22">
        <v>1094981</v>
      </c>
      <c r="D16" s="22">
        <f>+B16-C16</f>
        <v>96680</v>
      </c>
      <c r="E16" s="65">
        <f t="shared" si="0"/>
        <v>8.8293769480931594E-2</v>
      </c>
    </row>
    <row r="17" spans="1:5" hidden="1">
      <c r="A17" s="23" t="s">
        <v>13</v>
      </c>
      <c r="B17" s="24">
        <v>-233242</v>
      </c>
      <c r="C17" s="25">
        <v>-205141</v>
      </c>
      <c r="D17" s="25">
        <f t="shared" si="1"/>
        <v>-28101</v>
      </c>
      <c r="E17" s="66">
        <f t="shared" si="0"/>
        <v>0.13698383063356423</v>
      </c>
    </row>
    <row r="18" spans="1:5" hidden="1">
      <c r="A18" s="23" t="s">
        <v>14</v>
      </c>
      <c r="B18" s="24">
        <v>4981</v>
      </c>
      <c r="C18" s="25">
        <v>-14519</v>
      </c>
      <c r="D18" s="25">
        <f>+B18-C18</f>
        <v>19500</v>
      </c>
      <c r="E18" s="66">
        <f>-(+B18/C18-1)</f>
        <v>1.3430677043873545</v>
      </c>
    </row>
    <row r="19" spans="1:5" hidden="1">
      <c r="A19" s="20" t="s">
        <v>15</v>
      </c>
      <c r="B19" s="21">
        <v>963400</v>
      </c>
      <c r="C19" s="22">
        <v>875321</v>
      </c>
      <c r="D19" s="22">
        <f>+B19-C19</f>
        <v>88079</v>
      </c>
      <c r="E19" s="65">
        <f t="shared" si="0"/>
        <v>0.10062479935932078</v>
      </c>
    </row>
    <row r="20" spans="1:5">
      <c r="A20" s="202" t="s">
        <v>105</v>
      </c>
      <c r="B20" s="203">
        <v>-47947</v>
      </c>
      <c r="C20" s="203">
        <v>-36610</v>
      </c>
      <c r="D20" s="203">
        <v>-11337</v>
      </c>
      <c r="E20" s="204">
        <v>0.30966948921059817</v>
      </c>
    </row>
    <row r="21" spans="1:5">
      <c r="A21" s="23" t="s">
        <v>16</v>
      </c>
      <c r="B21" s="106">
        <v>5778</v>
      </c>
      <c r="C21" s="106">
        <v>5274</v>
      </c>
      <c r="D21" s="106">
        <v>504</v>
      </c>
      <c r="E21" s="107">
        <v>9.556313993174062E-2</v>
      </c>
    </row>
    <row r="22" spans="1:5">
      <c r="A22" s="26" t="s">
        <v>17</v>
      </c>
      <c r="B22" s="106">
        <v>-48189</v>
      </c>
      <c r="C22" s="106">
        <v>-50852</v>
      </c>
      <c r="D22" s="106">
        <v>2663</v>
      </c>
      <c r="E22" s="107">
        <v>-5.2367655156139385E-2</v>
      </c>
    </row>
    <row r="23" spans="1:5">
      <c r="A23" s="26" t="s">
        <v>18</v>
      </c>
      <c r="B23" s="106">
        <v>-2480</v>
      </c>
      <c r="C23" s="106">
        <v>146</v>
      </c>
      <c r="D23" s="106">
        <v>-2626</v>
      </c>
      <c r="E23" s="124" t="s">
        <v>144</v>
      </c>
    </row>
    <row r="24" spans="1:5" hidden="1">
      <c r="A24" s="26" t="s">
        <v>140</v>
      </c>
      <c r="B24" s="106">
        <v>0</v>
      </c>
      <c r="C24" s="106">
        <v>0</v>
      </c>
      <c r="D24" s="106">
        <v>0</v>
      </c>
      <c r="E24" s="124">
        <v>1</v>
      </c>
    </row>
    <row r="25" spans="1:5">
      <c r="A25" s="26" t="s">
        <v>19</v>
      </c>
      <c r="B25" s="106">
        <v>-3056</v>
      </c>
      <c r="C25" s="106">
        <v>8822</v>
      </c>
      <c r="D25" s="106">
        <v>-11878</v>
      </c>
      <c r="E25" s="107">
        <v>-1.3464067104964861</v>
      </c>
    </row>
    <row r="26" spans="1:5">
      <c r="A26" s="202" t="s">
        <v>20</v>
      </c>
      <c r="B26" s="203">
        <v>6716</v>
      </c>
      <c r="C26" s="203">
        <v>110392</v>
      </c>
      <c r="D26" s="203">
        <v>-103676</v>
      </c>
      <c r="E26" s="205">
        <v>-0.93916225813464749</v>
      </c>
    </row>
    <row r="27" spans="1:5">
      <c r="A27" s="23" t="s">
        <v>21</v>
      </c>
      <c r="B27" s="106">
        <v>3281</v>
      </c>
      <c r="C27" s="106">
        <v>-2697</v>
      </c>
      <c r="D27" s="106">
        <v>5978</v>
      </c>
      <c r="E27" s="124" t="s">
        <v>144</v>
      </c>
    </row>
    <row r="28" spans="1:5">
      <c r="A28" s="23" t="s">
        <v>22</v>
      </c>
      <c r="B28" s="106">
        <v>410</v>
      </c>
      <c r="C28" s="106">
        <v>105463</v>
      </c>
      <c r="D28" s="106">
        <v>-105053</v>
      </c>
      <c r="E28" s="107">
        <v>-0.9961123806453448</v>
      </c>
    </row>
    <row r="29" spans="1:5">
      <c r="A29" s="23" t="s">
        <v>23</v>
      </c>
      <c r="B29" s="106">
        <v>3025</v>
      </c>
      <c r="C29" s="106">
        <v>7626</v>
      </c>
      <c r="D29" s="106">
        <v>-4601</v>
      </c>
      <c r="E29" s="124">
        <v>-0.60333071072646205</v>
      </c>
    </row>
    <row r="30" spans="1:5">
      <c r="A30" s="202" t="s">
        <v>24</v>
      </c>
      <c r="B30" s="206">
        <v>423152</v>
      </c>
      <c r="C30" s="207">
        <v>537641</v>
      </c>
      <c r="D30" s="207">
        <v>-114489</v>
      </c>
      <c r="E30" s="208">
        <v>-0.21294692927064715</v>
      </c>
    </row>
    <row r="31" spans="1:5">
      <c r="A31" s="23" t="s">
        <v>25</v>
      </c>
      <c r="B31" s="24">
        <v>-104947</v>
      </c>
      <c r="C31" s="25">
        <v>-112099</v>
      </c>
      <c r="D31" s="25">
        <v>7152</v>
      </c>
      <c r="E31" s="107">
        <v>-6.3800747553501819E-2</v>
      </c>
    </row>
    <row r="32" spans="1:5" hidden="1">
      <c r="A32" s="202" t="s">
        <v>26</v>
      </c>
      <c r="B32" s="206">
        <v>318205</v>
      </c>
      <c r="C32" s="207">
        <v>425542</v>
      </c>
      <c r="D32" s="207">
        <v>-107337</v>
      </c>
      <c r="E32" s="208">
        <v>-0.25223597200746345</v>
      </c>
    </row>
    <row r="33" spans="1:5" hidden="1">
      <c r="A33" s="23" t="s">
        <v>72</v>
      </c>
      <c r="B33" s="24"/>
      <c r="C33" s="25"/>
      <c r="D33" s="110"/>
      <c r="E33" s="66"/>
    </row>
    <row r="34" spans="1:5">
      <c r="A34" s="128" t="s">
        <v>26</v>
      </c>
      <c r="B34" s="144">
        <v>318205</v>
      </c>
      <c r="C34" s="144">
        <v>425542</v>
      </c>
      <c r="D34" s="145">
        <v>-107337</v>
      </c>
      <c r="E34" s="146">
        <v>-0.25223597200746345</v>
      </c>
    </row>
    <row r="35" spans="1:5">
      <c r="A35" s="23"/>
      <c r="B35" s="24"/>
      <c r="C35" s="25"/>
      <c r="D35" s="110"/>
      <c r="E35" s="66"/>
    </row>
    <row r="36" spans="1:5">
      <c r="A36" s="128" t="s">
        <v>26</v>
      </c>
      <c r="B36" s="144">
        <v>318205</v>
      </c>
      <c r="C36" s="144">
        <v>425542</v>
      </c>
      <c r="D36" s="145">
        <v>-107337</v>
      </c>
      <c r="E36" s="146">
        <v>-0.25223597200746345</v>
      </c>
    </row>
    <row r="37" spans="1:5">
      <c r="A37" s="27" t="s">
        <v>111</v>
      </c>
      <c r="B37" s="80">
        <v>309029</v>
      </c>
      <c r="C37" s="81">
        <v>418454</v>
      </c>
      <c r="D37" s="81">
        <v>-109425</v>
      </c>
      <c r="E37" s="82">
        <v>-0.2614982769910193</v>
      </c>
    </row>
    <row r="38" spans="1:5">
      <c r="A38" s="26" t="s">
        <v>27</v>
      </c>
      <c r="B38" s="83">
        <v>9176</v>
      </c>
      <c r="C38" s="84">
        <v>7088</v>
      </c>
      <c r="D38" s="84">
        <v>2088</v>
      </c>
      <c r="E38" s="85">
        <v>0.2945823927765237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1:F20"/>
  <sheetViews>
    <sheetView showGridLines="0" zoomScaleNormal="100" workbookViewId="0">
      <selection activeCell="B2" sqref="B2"/>
    </sheetView>
  </sheetViews>
  <sheetFormatPr baseColWidth="10" defaultRowHeight="12.75"/>
  <cols>
    <col min="1" max="1" width="5.42578125" style="3" customWidth="1"/>
    <col min="2" max="2" width="38.5703125" style="3" bestFit="1" customWidth="1"/>
    <col min="3" max="4" width="12.7109375" style="3" customWidth="1"/>
    <col min="5" max="5" width="14.140625" style="3" customWidth="1"/>
    <col min="6" max="6" width="12.7109375" style="3" customWidth="1"/>
    <col min="7" max="16384" width="11.42578125" style="3"/>
  </cols>
  <sheetData>
    <row r="1" spans="2:6" ht="24" customHeight="1"/>
    <row r="2" spans="2:6" ht="30.75" customHeight="1">
      <c r="B2" s="147" t="s">
        <v>98</v>
      </c>
      <c r="C2" s="148" t="s">
        <v>142</v>
      </c>
      <c r="D2" s="148" t="s">
        <v>129</v>
      </c>
      <c r="E2" s="150" t="s">
        <v>56</v>
      </c>
      <c r="F2" s="151" t="s">
        <v>0</v>
      </c>
    </row>
    <row r="3" spans="2:6" ht="4.5" customHeight="1">
      <c r="B3" s="39"/>
      <c r="C3" s="39"/>
      <c r="D3" s="39"/>
      <c r="E3" s="39"/>
      <c r="F3" s="39"/>
    </row>
    <row r="4" spans="2:6" ht="13.5" thickBot="1">
      <c r="B4" s="42" t="s">
        <v>54</v>
      </c>
      <c r="C4" s="72">
        <v>672467</v>
      </c>
      <c r="D4" s="72">
        <v>658599</v>
      </c>
      <c r="E4" s="43">
        <v>13868</v>
      </c>
      <c r="F4" s="104">
        <v>2.1100000000000001E-2</v>
      </c>
    </row>
    <row r="5" spans="2:6" ht="13.5" thickBot="1">
      <c r="B5" s="44" t="s">
        <v>55</v>
      </c>
      <c r="C5" s="73">
        <v>2996761</v>
      </c>
      <c r="D5" s="73">
        <v>2895863</v>
      </c>
      <c r="E5" s="45">
        <v>100898</v>
      </c>
      <c r="F5" s="104">
        <v>3.4799999999999998E-2</v>
      </c>
    </row>
    <row r="6" spans="2:6" ht="13.5" hidden="1" thickBot="1">
      <c r="B6" s="44" t="s">
        <v>70</v>
      </c>
      <c r="C6" s="73">
        <v>0</v>
      </c>
      <c r="D6" s="73">
        <v>0</v>
      </c>
      <c r="E6" s="45">
        <v>0</v>
      </c>
      <c r="F6" s="105">
        <v>1</v>
      </c>
    </row>
    <row r="7" spans="2:6" ht="5.25" customHeight="1">
      <c r="B7" s="2"/>
      <c r="C7" s="40"/>
      <c r="D7" s="40"/>
      <c r="E7" s="40"/>
      <c r="F7" s="71"/>
    </row>
    <row r="8" spans="2:6">
      <c r="B8" s="152" t="s">
        <v>32</v>
      </c>
      <c r="C8" s="152">
        <v>3669228</v>
      </c>
      <c r="D8" s="152">
        <v>3554462</v>
      </c>
      <c r="E8" s="153">
        <v>114766</v>
      </c>
      <c r="F8" s="154">
        <v>3.2287868037413257E-2</v>
      </c>
    </row>
    <row r="9" spans="2:6">
      <c r="B9" s="5"/>
      <c r="C9" s="10"/>
      <c r="D9" s="10"/>
      <c r="E9" s="10"/>
      <c r="F9" s="10"/>
    </row>
    <row r="10" spans="2:6">
      <c r="B10" s="6"/>
      <c r="C10" s="11"/>
      <c r="D10" s="11"/>
      <c r="E10" s="12"/>
      <c r="F10" s="13"/>
    </row>
    <row r="11" spans="2:6" ht="32.25" customHeight="1">
      <c r="B11" s="147" t="s">
        <v>101</v>
      </c>
      <c r="C11" s="150" t="str">
        <f>+C2</f>
        <v>Dec-18</v>
      </c>
      <c r="D11" s="149" t="str">
        <f>+D2</f>
        <v>Dec-17</v>
      </c>
      <c r="E11" s="150" t="s">
        <v>56</v>
      </c>
      <c r="F11" s="151" t="s">
        <v>0</v>
      </c>
    </row>
    <row r="12" spans="2:6" ht="4.5" customHeight="1">
      <c r="B12" s="41"/>
      <c r="C12" s="41"/>
      <c r="D12" s="41"/>
      <c r="E12" s="41"/>
      <c r="F12" s="41"/>
    </row>
    <row r="13" spans="2:6" ht="13.5" thickBot="1">
      <c r="B13" s="42" t="s">
        <v>57</v>
      </c>
      <c r="C13" s="43">
        <v>593881</v>
      </c>
      <c r="D13" s="43">
        <v>543356</v>
      </c>
      <c r="E13" s="43">
        <v>50525</v>
      </c>
      <c r="F13" s="67">
        <v>9.2999999999999999E-2</v>
      </c>
    </row>
    <row r="14" spans="2:6" ht="13.5" thickBot="1">
      <c r="B14" s="44" t="s">
        <v>58</v>
      </c>
      <c r="C14" s="45">
        <v>1077856</v>
      </c>
      <c r="D14" s="45">
        <v>1022092</v>
      </c>
      <c r="E14" s="45">
        <v>55764</v>
      </c>
      <c r="F14" s="68">
        <v>5.4600000000000003E-2</v>
      </c>
    </row>
    <row r="15" spans="2:6" ht="13.5" hidden="1" thickBot="1">
      <c r="B15" s="44" t="s">
        <v>70</v>
      </c>
      <c r="C15" s="45">
        <v>0</v>
      </c>
      <c r="D15" s="45">
        <v>0</v>
      </c>
      <c r="E15" s="45">
        <v>0</v>
      </c>
      <c r="F15" s="68">
        <v>0</v>
      </c>
    </row>
    <row r="16" spans="2:6" ht="13.5" thickBot="1">
      <c r="B16" s="44" t="s">
        <v>127</v>
      </c>
      <c r="C16" s="45">
        <v>1997491</v>
      </c>
      <c r="D16" s="45">
        <v>1989014</v>
      </c>
      <c r="E16" s="45">
        <v>8477</v>
      </c>
      <c r="F16" s="68">
        <v>4.3E-3</v>
      </c>
    </row>
    <row r="17" spans="2:6" ht="13.5" thickBot="1">
      <c r="B17" s="46" t="s">
        <v>117</v>
      </c>
      <c r="C17" s="47">
        <v>1970521</v>
      </c>
      <c r="D17" s="47">
        <v>1961518</v>
      </c>
      <c r="E17" s="47">
        <v>9003</v>
      </c>
      <c r="F17" s="69">
        <v>4.5999999999999999E-3</v>
      </c>
    </row>
    <row r="18" spans="2:6" ht="13.5" thickBot="1">
      <c r="B18" s="46" t="s">
        <v>33</v>
      </c>
      <c r="C18" s="47">
        <v>26970</v>
      </c>
      <c r="D18" s="47">
        <v>27496</v>
      </c>
      <c r="E18" s="47">
        <v>-526</v>
      </c>
      <c r="F18" s="69">
        <v>-1.9099999999999999E-2</v>
      </c>
    </row>
    <row r="19" spans="2:6" ht="4.5" customHeight="1">
      <c r="B19" s="48"/>
      <c r="F19" s="70"/>
    </row>
    <row r="20" spans="2:6">
      <c r="B20" s="128" t="s">
        <v>116</v>
      </c>
      <c r="C20" s="155">
        <v>3669228</v>
      </c>
      <c r="D20" s="156">
        <v>3554462</v>
      </c>
      <c r="E20" s="153">
        <v>114766</v>
      </c>
      <c r="F20" s="154">
        <v>3.2287868037413257E-2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1:I18"/>
  <sheetViews>
    <sheetView showGridLines="0" zoomScaleNormal="100" workbookViewId="0">
      <selection activeCell="B2" sqref="B2"/>
    </sheetView>
  </sheetViews>
  <sheetFormatPr baseColWidth="10" defaultRowHeight="12.75"/>
  <cols>
    <col min="1" max="1" width="5.140625" style="3" customWidth="1"/>
    <col min="2" max="2" width="13" style="3" customWidth="1"/>
    <col min="3" max="3" width="24.42578125" style="3" customWidth="1"/>
    <col min="4" max="4" width="11.42578125" style="3"/>
    <col min="5" max="5" width="12.140625" style="3" customWidth="1"/>
    <col min="6" max="6" width="12.28515625" style="3" customWidth="1"/>
    <col min="7" max="7" width="12.28515625" style="3" hidden="1" customWidth="1"/>
    <col min="8" max="8" width="12.28515625" style="3" customWidth="1"/>
    <col min="9" max="16384" width="11.42578125" style="3"/>
  </cols>
  <sheetData>
    <row r="1" spans="2:9" ht="13.5" thickBot="1"/>
    <row r="2" spans="2:9" ht="24" customHeight="1" thickBot="1">
      <c r="B2" s="157" t="s">
        <v>102</v>
      </c>
      <c r="C2" s="157"/>
      <c r="D2" s="157" t="s">
        <v>34</v>
      </c>
      <c r="E2" s="158" t="s">
        <v>142</v>
      </c>
      <c r="F2" s="159" t="str">
        <f>+'Balance Sheet'!D2</f>
        <v>Dec-17</v>
      </c>
      <c r="G2" s="158"/>
      <c r="H2" s="157" t="s">
        <v>56</v>
      </c>
      <c r="I2" s="157" t="s">
        <v>0</v>
      </c>
    </row>
    <row r="3" spans="2:9" ht="4.5" customHeight="1">
      <c r="B3" s="49"/>
      <c r="C3" s="49"/>
      <c r="D3" s="49"/>
      <c r="E3" s="49"/>
      <c r="F3" s="49"/>
      <c r="G3" s="49"/>
      <c r="H3" s="49"/>
      <c r="I3" s="49"/>
    </row>
    <row r="4" spans="2:9" ht="16.5" customHeight="1">
      <c r="B4" s="196" t="s">
        <v>35</v>
      </c>
      <c r="C4" s="197" t="s">
        <v>35</v>
      </c>
      <c r="D4" s="198" t="s">
        <v>36</v>
      </c>
      <c r="E4" s="224">
        <v>1.1299999999999999</v>
      </c>
      <c r="F4" s="224">
        <v>1.22</v>
      </c>
      <c r="G4" s="219">
        <v>0</v>
      </c>
      <c r="H4" s="225">
        <v>-9.000000000000008E-2</v>
      </c>
      <c r="I4" s="226">
        <v>-7.377049180327877E-2</v>
      </c>
    </row>
    <row r="5" spans="2:9" ht="16.5" customHeight="1">
      <c r="B5" s="196"/>
      <c r="C5" s="197" t="s">
        <v>107</v>
      </c>
      <c r="D5" s="198" t="s">
        <v>36</v>
      </c>
      <c r="E5" s="224">
        <v>1.06</v>
      </c>
      <c r="F5" s="224">
        <v>1.1599999999999999</v>
      </c>
      <c r="G5" s="219">
        <v>0</v>
      </c>
      <c r="H5" s="225">
        <v>-9.9999999999999867E-2</v>
      </c>
      <c r="I5" s="226">
        <v>-8.6206896551723977E-2</v>
      </c>
    </row>
    <row r="6" spans="2:9" ht="16.5" customHeight="1" thickBot="1">
      <c r="B6" s="199"/>
      <c r="C6" s="200" t="s">
        <v>37</v>
      </c>
      <c r="D6" s="201" t="s">
        <v>30</v>
      </c>
      <c r="E6" s="216">
        <v>78586</v>
      </c>
      <c r="F6" s="216">
        <v>119448</v>
      </c>
      <c r="G6" s="220">
        <v>0</v>
      </c>
      <c r="H6" s="227">
        <v>-40862</v>
      </c>
      <c r="I6" s="228">
        <v>-0.34209028196369973</v>
      </c>
    </row>
    <row r="7" spans="2:9" ht="16.5" customHeight="1">
      <c r="B7" s="183" t="s">
        <v>38</v>
      </c>
      <c r="C7" s="184" t="s">
        <v>38</v>
      </c>
      <c r="D7" s="185" t="s">
        <v>36</v>
      </c>
      <c r="E7" s="217">
        <v>0.84</v>
      </c>
      <c r="F7" s="217">
        <v>0.79</v>
      </c>
      <c r="G7" s="221">
        <v>0</v>
      </c>
      <c r="H7" s="229">
        <v>4.9999999999999933E-2</v>
      </c>
      <c r="I7" s="230">
        <v>6.3291139240506222E-2</v>
      </c>
    </row>
    <row r="8" spans="2:9" ht="16.5" customHeight="1">
      <c r="B8" s="183"/>
      <c r="C8" s="186" t="s">
        <v>39</v>
      </c>
      <c r="D8" s="185" t="s">
        <v>40</v>
      </c>
      <c r="E8" s="218">
        <v>0.35520000000000002</v>
      </c>
      <c r="F8" s="218">
        <v>0.34710000000000002</v>
      </c>
      <c r="G8" s="221">
        <v>0</v>
      </c>
      <c r="H8" s="231">
        <v>8.0999999999999961E-3</v>
      </c>
      <c r="I8" s="230">
        <v>2.3336214347450257E-2</v>
      </c>
    </row>
    <row r="9" spans="2:9" ht="16.5" customHeight="1">
      <c r="B9" s="183"/>
      <c r="C9" s="186" t="s">
        <v>41</v>
      </c>
      <c r="D9" s="185" t="s">
        <v>40</v>
      </c>
      <c r="E9" s="218">
        <v>0.64480000000000004</v>
      </c>
      <c r="F9" s="218">
        <v>0.65290000000000004</v>
      </c>
      <c r="G9" s="221">
        <v>0</v>
      </c>
      <c r="H9" s="231">
        <v>-8.0999999999999961E-3</v>
      </c>
      <c r="I9" s="230">
        <v>-1.2406187777607602E-2</v>
      </c>
    </row>
    <row r="10" spans="2:9" ht="16.5" customHeight="1" thickBot="1">
      <c r="B10" s="187"/>
      <c r="C10" s="188" t="s">
        <v>108</v>
      </c>
      <c r="D10" s="189" t="s">
        <v>36</v>
      </c>
      <c r="E10" s="214">
        <v>10.84</v>
      </c>
      <c r="F10" s="214">
        <v>13.88</v>
      </c>
      <c r="G10" s="214"/>
      <c r="H10" s="214">
        <v>-3.0400000000000009</v>
      </c>
      <c r="I10" s="230">
        <v>-0.21902017291066289</v>
      </c>
    </row>
    <row r="11" spans="2:9" ht="16.5" customHeight="1">
      <c r="B11" s="190" t="s">
        <v>42</v>
      </c>
      <c r="C11" s="191" t="s">
        <v>43</v>
      </c>
      <c r="D11" s="192" t="s">
        <v>40</v>
      </c>
      <c r="E11" s="222">
        <v>0.30530342775470165</v>
      </c>
      <c r="F11" s="222">
        <v>0.28371674260231433</v>
      </c>
      <c r="G11" s="222"/>
      <c r="H11" s="232">
        <v>2.1586685152387319E-2</v>
      </c>
      <c r="I11" s="233">
        <v>7.608534115536969E-2</v>
      </c>
    </row>
    <row r="12" spans="2:9" ht="16.5" customHeight="1">
      <c r="B12" s="190"/>
      <c r="C12" s="193" t="s">
        <v>132</v>
      </c>
      <c r="D12" s="192" t="s">
        <v>40</v>
      </c>
      <c r="E12" s="222">
        <v>0.15718511438976063</v>
      </c>
      <c r="F12" s="222">
        <v>0.22850855158253425</v>
      </c>
      <c r="G12" s="222"/>
      <c r="H12" s="232">
        <v>-7.132343719277362E-2</v>
      </c>
      <c r="I12" s="234">
        <v>-0.31212589944150315</v>
      </c>
    </row>
    <row r="13" spans="2:9" ht="16.5" customHeight="1" thickBot="1">
      <c r="B13" s="194"/>
      <c r="C13" s="194" t="s">
        <v>133</v>
      </c>
      <c r="D13" s="195" t="s">
        <v>40</v>
      </c>
      <c r="E13" s="223">
        <v>8.8100402979640599E-2</v>
      </c>
      <c r="F13" s="223">
        <v>0.12238515624640502</v>
      </c>
      <c r="G13" s="223"/>
      <c r="H13" s="235">
        <v>-3.4284753266764417E-2</v>
      </c>
      <c r="I13" s="236">
        <v>-0.28013816641077749</v>
      </c>
    </row>
    <row r="14" spans="2:9" ht="5.25" customHeight="1">
      <c r="B14" s="19"/>
      <c r="C14" s="19"/>
      <c r="D14" s="19"/>
      <c r="E14" s="19"/>
      <c r="F14" s="50"/>
      <c r="G14" s="50"/>
      <c r="H14" s="19"/>
      <c r="I14" s="19"/>
    </row>
    <row r="15" spans="2:9" s="53" customFormat="1" ht="13.5">
      <c r="B15" s="53" t="s">
        <v>109</v>
      </c>
      <c r="C15" s="51"/>
      <c r="D15" s="51"/>
      <c r="E15" s="51"/>
      <c r="F15" s="52"/>
      <c r="G15" s="52"/>
      <c r="H15" s="51"/>
      <c r="I15" s="51"/>
    </row>
    <row r="16" spans="2:9" s="53" customFormat="1" ht="13.5">
      <c r="B16" s="51" t="s">
        <v>110</v>
      </c>
      <c r="C16" s="51"/>
      <c r="D16" s="51"/>
      <c r="E16" s="51"/>
      <c r="F16" s="51"/>
      <c r="G16" s="51"/>
      <c r="H16" s="51"/>
      <c r="I16" s="51"/>
    </row>
    <row r="17" spans="2:9" s="53" customFormat="1" ht="13.5">
      <c r="B17" s="51"/>
      <c r="C17" s="51"/>
      <c r="D17" s="51"/>
      <c r="E17" s="51"/>
      <c r="F17" s="52"/>
      <c r="G17" s="52"/>
      <c r="H17" s="51"/>
      <c r="I17" s="51"/>
    </row>
    <row r="18" spans="2:9" s="53" customFormat="1" ht="13.5">
      <c r="B18" s="5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2:F8"/>
  <sheetViews>
    <sheetView showGridLines="0" zoomScaleNormal="100" workbookViewId="0">
      <selection activeCell="B2" sqref="B2"/>
    </sheetView>
  </sheetViews>
  <sheetFormatPr baseColWidth="10" defaultRowHeight="12.75"/>
  <cols>
    <col min="1" max="1" width="4.7109375" style="3" customWidth="1"/>
    <col min="2" max="2" width="43.140625" style="3" customWidth="1"/>
    <col min="3" max="3" width="13.140625" style="3" customWidth="1"/>
    <col min="4" max="4" width="12.85546875" style="3" customWidth="1"/>
    <col min="5" max="5" width="13.42578125" style="3" customWidth="1"/>
    <col min="6" max="6" width="12.42578125" style="3" customWidth="1"/>
    <col min="7" max="16384" width="11.42578125" style="3"/>
  </cols>
  <sheetData>
    <row r="2" spans="2:6" ht="31.5" customHeight="1">
      <c r="B2" s="160" t="s">
        <v>99</v>
      </c>
      <c r="C2" s="161">
        <f>+'Income Statement'!B2</f>
        <v>2018</v>
      </c>
      <c r="D2" s="161">
        <f>+'Income Statement'!C2</f>
        <v>2017</v>
      </c>
      <c r="E2" s="150" t="s">
        <v>56</v>
      </c>
      <c r="F2" s="151" t="s">
        <v>0</v>
      </c>
    </row>
    <row r="3" spans="2:6" ht="5.25" customHeight="1">
      <c r="B3" s="9"/>
      <c r="C3" s="9"/>
      <c r="D3" s="9"/>
      <c r="E3" s="9"/>
      <c r="F3" s="9"/>
    </row>
    <row r="4" spans="2:6" ht="15.75" customHeight="1" thickBot="1">
      <c r="B4" s="28" t="s">
        <v>44</v>
      </c>
      <c r="C4" s="54">
        <v>465273</v>
      </c>
      <c r="D4" s="55">
        <v>488167</v>
      </c>
      <c r="E4" s="55">
        <v>-22894</v>
      </c>
      <c r="F4" s="74">
        <v>-4.6897885354806858E-2</v>
      </c>
    </row>
    <row r="5" spans="2:6" ht="15.75" customHeight="1" thickBot="1">
      <c r="B5" s="46" t="s">
        <v>45</v>
      </c>
      <c r="C5" s="47">
        <v>-228125</v>
      </c>
      <c r="D5" s="56">
        <v>-91868</v>
      </c>
      <c r="E5" s="55">
        <v>-136257</v>
      </c>
      <c r="F5" s="215">
        <v>1.4831823921278355</v>
      </c>
    </row>
    <row r="6" spans="2:6" ht="15.75" customHeight="1" thickBot="1">
      <c r="B6" s="46" t="s">
        <v>46</v>
      </c>
      <c r="C6" s="47">
        <v>-291939</v>
      </c>
      <c r="D6" s="56">
        <v>-301835</v>
      </c>
      <c r="E6" s="55">
        <v>9896</v>
      </c>
      <c r="F6" s="74">
        <v>-3.2786124869547933E-2</v>
      </c>
    </row>
    <row r="7" spans="2:6" ht="5.25" customHeight="1">
      <c r="B7" s="57"/>
      <c r="C7" s="58"/>
      <c r="D7" s="58"/>
      <c r="E7" s="58"/>
      <c r="F7" s="75"/>
    </row>
    <row r="8" spans="2:6" ht="33" customHeight="1">
      <c r="B8" s="162" t="s">
        <v>47</v>
      </c>
      <c r="C8" s="163">
        <v>-54791</v>
      </c>
      <c r="D8" s="163">
        <v>94464</v>
      </c>
      <c r="E8" s="164">
        <v>-149255</v>
      </c>
      <c r="F8" s="165">
        <v>-1.5800199017615175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2:F17"/>
  <sheetViews>
    <sheetView showGridLines="0" zoomScaleNormal="100" workbookViewId="0">
      <selection activeCell="B4" sqref="B4:B5"/>
    </sheetView>
  </sheetViews>
  <sheetFormatPr baseColWidth="10" defaultRowHeight="12.75"/>
  <cols>
    <col min="1" max="1" width="5.42578125" style="3" customWidth="1"/>
    <col min="2" max="2" width="36.42578125" style="3" bestFit="1" customWidth="1"/>
    <col min="3" max="3" width="16.85546875" style="3" customWidth="1"/>
    <col min="4" max="4" width="16.5703125" style="3" customWidth="1"/>
    <col min="5" max="5" width="16.28515625" style="3" customWidth="1"/>
    <col min="6" max="6" width="16.85546875" style="3" customWidth="1"/>
    <col min="7" max="16384" width="11.42578125" style="3"/>
  </cols>
  <sheetData>
    <row r="2" spans="2:6" ht="15">
      <c r="B2" s="247" t="s">
        <v>95</v>
      </c>
      <c r="C2" s="247"/>
      <c r="D2" s="247"/>
      <c r="E2" s="247"/>
      <c r="F2" s="247"/>
    </row>
    <row r="3" spans="2:6">
      <c r="B3" s="7"/>
      <c r="C3" s="8"/>
      <c r="D3" s="8"/>
      <c r="E3" s="8"/>
      <c r="F3" s="8"/>
    </row>
    <row r="4" spans="2:6" ht="36.75" customHeight="1">
      <c r="B4" s="248" t="s">
        <v>100</v>
      </c>
      <c r="C4" s="248" t="s">
        <v>68</v>
      </c>
      <c r="D4" s="248"/>
      <c r="E4" s="248" t="s">
        <v>69</v>
      </c>
      <c r="F4" s="248"/>
    </row>
    <row r="5" spans="2:6" ht="21.75" customHeight="1">
      <c r="B5" s="249"/>
      <c r="C5" s="166">
        <f>+'Income Statement'!$B$2</f>
        <v>2018</v>
      </c>
      <c r="D5" s="166">
        <f>+'Income Statement'!$C$2</f>
        <v>2017</v>
      </c>
      <c r="E5" s="166">
        <f>+'Income Statement'!$B$2</f>
        <v>2018</v>
      </c>
      <c r="F5" s="166">
        <f>+'Income Statement'!$C$2</f>
        <v>2017</v>
      </c>
    </row>
    <row r="6" spans="2:6" s="59" customFormat="1" ht="4.5" customHeight="1">
      <c r="B6" s="41"/>
      <c r="C6" s="41"/>
      <c r="D6" s="41"/>
      <c r="E6" s="41"/>
      <c r="F6" s="41"/>
    </row>
    <row r="7" spans="2:6" ht="13.5" thickBot="1">
      <c r="B7" s="30" t="s">
        <v>103</v>
      </c>
      <c r="C7" s="60">
        <v>203451</v>
      </c>
      <c r="D7" s="60">
        <v>177055</v>
      </c>
      <c r="E7" s="60">
        <v>67706</v>
      </c>
      <c r="F7" s="60">
        <v>71379</v>
      </c>
    </row>
    <row r="8" spans="2:6" ht="13.5" hidden="1" thickBot="1">
      <c r="B8" s="32" t="s">
        <v>48</v>
      </c>
      <c r="C8" s="61"/>
      <c r="D8" s="61">
        <v>0</v>
      </c>
      <c r="E8" s="61"/>
      <c r="F8" s="61">
        <v>0</v>
      </c>
    </row>
    <row r="9" spans="2:6" ht="13.5" thickBot="1">
      <c r="B9" s="32" t="s">
        <v>49</v>
      </c>
      <c r="C9" s="61">
        <v>640</v>
      </c>
      <c r="D9" s="61">
        <v>1373</v>
      </c>
      <c r="E9" s="61">
        <v>7354</v>
      </c>
      <c r="F9" s="61">
        <v>7267</v>
      </c>
    </row>
    <row r="10" spans="2:6" ht="13.5" thickBot="1">
      <c r="B10" s="32" t="s">
        <v>120</v>
      </c>
      <c r="C10" s="61">
        <v>18236</v>
      </c>
      <c r="D10" s="61">
        <v>28348</v>
      </c>
      <c r="E10" s="61">
        <v>36448</v>
      </c>
      <c r="F10" s="61">
        <v>35557</v>
      </c>
    </row>
    <row r="11" spans="2:6" ht="13.5" hidden="1" thickBot="1">
      <c r="B11" s="32" t="s">
        <v>104</v>
      </c>
      <c r="C11" s="61">
        <v>0</v>
      </c>
      <c r="D11" s="61">
        <v>0</v>
      </c>
      <c r="E11" s="61">
        <v>0</v>
      </c>
      <c r="F11" s="61">
        <v>0</v>
      </c>
    </row>
    <row r="12" spans="2:6" ht="13.5" hidden="1" thickBot="1">
      <c r="B12" s="32" t="s">
        <v>50</v>
      </c>
      <c r="C12" s="61"/>
      <c r="D12" s="61"/>
      <c r="E12" s="61"/>
      <c r="F12" s="61">
        <v>0</v>
      </c>
    </row>
    <row r="13" spans="2:6" ht="13.5" hidden="1" thickBot="1">
      <c r="B13" s="32" t="s">
        <v>51</v>
      </c>
      <c r="C13" s="61">
        <v>0</v>
      </c>
      <c r="D13" s="61">
        <v>0</v>
      </c>
      <c r="E13" s="61">
        <v>0</v>
      </c>
      <c r="F13" s="61">
        <v>0</v>
      </c>
    </row>
    <row r="14" spans="2:6" ht="13.5" hidden="1" thickBot="1">
      <c r="B14" s="32" t="s">
        <v>31</v>
      </c>
      <c r="C14" s="61">
        <v>0</v>
      </c>
      <c r="D14" s="61">
        <v>0</v>
      </c>
      <c r="E14" s="61">
        <v>0</v>
      </c>
      <c r="F14" s="61">
        <v>0</v>
      </c>
    </row>
    <row r="15" spans="2:6" ht="13.5" hidden="1" thickBot="1">
      <c r="B15" s="32" t="s">
        <v>52</v>
      </c>
      <c r="C15" s="61">
        <v>0</v>
      </c>
      <c r="D15" s="61">
        <v>0</v>
      </c>
      <c r="E15" s="61">
        <v>0</v>
      </c>
      <c r="F15" s="61">
        <v>0</v>
      </c>
    </row>
    <row r="16" spans="2:6" ht="4.5" customHeight="1">
      <c r="B16" s="34"/>
      <c r="C16" s="62">
        <v>0</v>
      </c>
      <c r="D16" s="62">
        <v>0</v>
      </c>
      <c r="E16" s="62">
        <v>0</v>
      </c>
      <c r="F16" s="62">
        <v>0</v>
      </c>
    </row>
    <row r="17" spans="2:6" ht="18" customHeight="1">
      <c r="B17" s="167" t="s">
        <v>53</v>
      </c>
      <c r="C17" s="168">
        <v>222327</v>
      </c>
      <c r="D17" s="168">
        <v>206776</v>
      </c>
      <c r="E17" s="168">
        <v>111508</v>
      </c>
      <c r="F17" s="168">
        <v>114203</v>
      </c>
    </row>
  </sheetData>
  <mergeCells count="4">
    <mergeCell ref="B2:F2"/>
    <mergeCell ref="B4:B5"/>
    <mergeCell ref="C4:D4"/>
    <mergeCell ref="E4:F4"/>
  </mergeCells>
  <pageMargins left="0.7" right="0.7" top="0.75" bottom="0.75" header="0.3" footer="0.3"/>
  <pageSetup paperSize="9" orientation="portrait" r:id="rId1"/>
  <ignoredErrors>
    <ignoredError sqref="D5:E5"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1:D6"/>
  <sheetViews>
    <sheetView showGridLines="0" zoomScaleNormal="100" workbookViewId="0">
      <selection activeCell="B3" sqref="B3:B4"/>
    </sheetView>
  </sheetViews>
  <sheetFormatPr baseColWidth="10" defaultRowHeight="12.75"/>
  <cols>
    <col min="1" max="1" width="11.42578125" style="3"/>
    <col min="2" max="2" width="28.5703125" style="3" customWidth="1"/>
    <col min="3" max="4" width="12.5703125" style="3" customWidth="1"/>
    <col min="5" max="16384" width="11.42578125" style="3"/>
  </cols>
  <sheetData>
    <row r="1" spans="2:4" ht="23.25" customHeight="1"/>
    <row r="3" spans="2:4" ht="18" customHeight="1">
      <c r="B3" s="251" t="s">
        <v>121</v>
      </c>
      <c r="C3" s="250" t="s">
        <v>143</v>
      </c>
      <c r="D3" s="250" t="s">
        <v>130</v>
      </c>
    </row>
    <row r="4" spans="2:4" ht="18" customHeight="1">
      <c r="B4" s="251"/>
      <c r="C4" s="250"/>
      <c r="D4" s="250"/>
    </row>
    <row r="5" spans="2:4" ht="6" customHeight="1">
      <c r="B5" s="17"/>
      <c r="C5" s="63"/>
      <c r="D5" s="64"/>
    </row>
    <row r="6" spans="2:4" ht="13.5" thickBot="1">
      <c r="B6" s="30" t="s">
        <v>59</v>
      </c>
      <c r="C6" s="111">
        <v>0.93</v>
      </c>
      <c r="D6" s="111">
        <v>0.92</v>
      </c>
    </row>
  </sheetData>
  <mergeCells count="3">
    <mergeCell ref="C3:C4"/>
    <mergeCell ref="D3:D4"/>
    <mergeCell ref="B3:B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Income Statement</vt:lpstr>
      <vt:lpstr>Operating Income</vt:lpstr>
      <vt:lpstr>Energy Sales</vt:lpstr>
      <vt:lpstr>Non-Oper. Income</vt:lpstr>
      <vt:lpstr>Balance Sheet</vt:lpstr>
      <vt:lpstr>Ratios</vt:lpstr>
      <vt:lpstr>Cash Flow</vt:lpstr>
      <vt:lpstr>Fixed Assets</vt:lpstr>
      <vt:lpstr>Int. Rate</vt:lpstr>
      <vt:lpstr>Physical Data Chile</vt:lpstr>
      <vt:lpstr>Market</vt:lpstr>
    </vt:vector>
  </TitlesOfParts>
  <Company>Endesa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cl098424148</dc:creator>
  <cp:lastModifiedBy>Gonzalez Schwartzmann, Catalina Beatriz</cp:lastModifiedBy>
  <dcterms:created xsi:type="dcterms:W3CDTF">2013-10-29T13:54:01Z</dcterms:created>
  <dcterms:modified xsi:type="dcterms:W3CDTF">2019-02-28T19:50:39Z</dcterms:modified>
</cp:coreProperties>
</file>