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-28920" yWindow="-2910" windowWidth="29040" windowHeight="15840" tabRatio="938"/>
  </bookViews>
  <sheets>
    <sheet name="Index" sheetId="33" r:id="rId1"/>
    <sheet name="Gx Business" sheetId="23" r:id="rId2"/>
    <sheet name="Dx&amp;Tx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Dx&amp;Tx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2">'Dx&amp;Tx Business'!$A$1:$P$26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0">Index!$A$1:$O$47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/>
  <c r="O11" i="21"/>
  <c r="L4" i="23"/>
  <c r="K4" i="23"/>
  <c r="E16" i="32"/>
  <c r="B16" i="32"/>
  <c r="E21" i="22"/>
  <c r="D21" i="22"/>
  <c r="E23" i="21"/>
  <c r="B23" i="21"/>
  <c r="D24" i="12"/>
  <c r="C24" i="12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/>
  <c r="D2" i="22"/>
  <c r="E2" i="21"/>
  <c r="E2" i="32"/>
  <c r="B2" i="21"/>
  <c r="B2" i="32"/>
  <c r="H10" i="23"/>
  <c r="G10" i="23"/>
  <c r="D10" i="23"/>
  <c r="C10" i="23"/>
  <c r="D3" i="29"/>
  <c r="C3" i="29"/>
  <c r="C3" i="28"/>
  <c r="C11" i="28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/>
  <c r="C2" i="24"/>
  <c r="I5" i="18"/>
  <c r="D3" i="24"/>
  <c r="G4" i="31"/>
  <c r="C3" i="24"/>
  <c r="F4" i="31"/>
  <c r="E24" i="12"/>
  <c r="H24" i="12"/>
  <c r="G24" i="12"/>
  <c r="D4" i="12"/>
  <c r="F4" i="12"/>
  <c r="C4" i="12"/>
  <c r="E4" i="12"/>
  <c r="H5" i="18"/>
  <c r="H19" i="18"/>
  <c r="G5" i="18"/>
  <c r="G19" i="18"/>
  <c r="D5" i="18"/>
  <c r="C5" i="18"/>
  <c r="C19" i="18"/>
  <c r="G4" i="18"/>
  <c r="C4" i="18"/>
  <c r="E11" i="18"/>
  <c r="C11" i="18"/>
  <c r="D11" i="18"/>
  <c r="D19" i="18"/>
  <c r="G2" i="30"/>
  <c r="F3" i="26"/>
  <c r="D4" i="31"/>
  <c r="C4" i="31"/>
  <c r="G4" i="12"/>
  <c r="C3" i="26"/>
  <c r="E2" i="30"/>
  <c r="F24" i="12"/>
  <c r="H4" i="12"/>
  <c r="K5" i="18"/>
  <c r="L5" i="18"/>
  <c r="L8" i="8"/>
  <c r="D8" i="8"/>
  <c r="N8" i="8"/>
  <c r="O8" i="8"/>
  <c r="L9" i="8"/>
  <c r="D9" i="8"/>
  <c r="P9" i="8"/>
  <c r="E9" i="8"/>
  <c r="L10" i="8"/>
  <c r="D10" i="8"/>
  <c r="P10" i="8"/>
  <c r="E10" i="8"/>
  <c r="J11" i="8"/>
  <c r="L11" i="8"/>
  <c r="D11" i="8"/>
  <c r="N11" i="8"/>
  <c r="P11" i="8"/>
  <c r="E11" i="8"/>
  <c r="L12" i="8"/>
  <c r="D12" i="8"/>
  <c r="N12" i="8"/>
  <c r="O12" i="8"/>
  <c r="P15" i="8"/>
  <c r="E16" i="8"/>
  <c r="F16" i="8"/>
  <c r="F17" i="8"/>
  <c r="D17" i="8"/>
  <c r="D18" i="8"/>
  <c r="E18" i="8"/>
  <c r="P18" i="8"/>
  <c r="E21" i="8"/>
  <c r="F21" i="8"/>
  <c r="K5" i="2"/>
  <c r="K6" i="2"/>
  <c r="M9" i="2"/>
  <c r="D40" i="2"/>
  <c r="M10" i="2"/>
  <c r="D41" i="2"/>
  <c r="M11" i="2"/>
  <c r="L13" i="2"/>
  <c r="D24" i="2"/>
  <c r="M27" i="2"/>
  <c r="N26" i="2"/>
  <c r="M31" i="2"/>
  <c r="M37" i="2"/>
  <c r="M32" i="2"/>
  <c r="M38" i="2"/>
  <c r="D28" i="2"/>
  <c r="I64" i="2"/>
  <c r="M33" i="2"/>
  <c r="M39" i="2"/>
  <c r="D29" i="2"/>
  <c r="I65" i="2"/>
  <c r="D34" i="2"/>
  <c r="D42" i="2"/>
  <c r="D51" i="2"/>
  <c r="D54" i="2"/>
  <c r="M56" i="2"/>
  <c r="M58" i="2"/>
  <c r="O63" i="2"/>
  <c r="P63" i="2"/>
  <c r="O64" i="2"/>
  <c r="P64" i="2"/>
  <c r="O65" i="2"/>
  <c r="P65" i="2"/>
  <c r="L66" i="2"/>
  <c r="O71" i="2"/>
  <c r="P71" i="2"/>
  <c r="I71" i="2"/>
  <c r="O72" i="2"/>
  <c r="P72" i="2"/>
  <c r="I72" i="2"/>
  <c r="P73" i="2"/>
  <c r="I73" i="2"/>
  <c r="L74" i="2"/>
  <c r="I79" i="2"/>
  <c r="J79" i="2"/>
  <c r="I80" i="2"/>
  <c r="J80" i="2"/>
  <c r="I81" i="2"/>
  <c r="K81" i="2"/>
  <c r="D81" i="2"/>
  <c r="I82" i="2"/>
  <c r="J82" i="2"/>
  <c r="K82" i="2"/>
  <c r="D82" i="2"/>
  <c r="F83" i="2"/>
  <c r="D90" i="2"/>
  <c r="N24" i="2"/>
  <c r="J81" i="2"/>
  <c r="F10" i="8"/>
  <c r="O66" i="2"/>
  <c r="P66" i="2"/>
  <c r="Q66" i="2"/>
  <c r="K79" i="2"/>
  <c r="D79" i="2"/>
  <c r="D83" i="2"/>
  <c r="N25" i="2"/>
  <c r="N27" i="2"/>
  <c r="F18" i="8"/>
  <c r="P12" i="8"/>
  <c r="E12" i="8"/>
  <c r="F12" i="8"/>
  <c r="O74" i="2"/>
  <c r="P74" i="2"/>
  <c r="Q74" i="2"/>
  <c r="I83" i="2"/>
  <c r="K83" i="2"/>
  <c r="L83" i="2"/>
  <c r="K80" i="2"/>
  <c r="D80" i="2"/>
  <c r="F9" i="8"/>
  <c r="P8" i="8"/>
  <c r="E8" i="8"/>
  <c r="M34" i="2"/>
  <c r="D27" i="2"/>
  <c r="M40" i="2"/>
  <c r="F11" i="8"/>
  <c r="D13" i="8"/>
  <c r="D19" i="8"/>
  <c r="D23" i="8"/>
  <c r="I74" i="2"/>
  <c r="K73" i="2"/>
  <c r="E17" i="8"/>
  <c r="M12" i="2"/>
  <c r="D43" i="2"/>
  <c r="D44" i="2"/>
  <c r="L14" i="8"/>
  <c r="L16" i="8"/>
  <c r="P14" i="8"/>
  <c r="P16" i="8"/>
  <c r="P19" i="8"/>
  <c r="E13" i="8"/>
  <c r="F8" i="8"/>
  <c r="F13" i="8"/>
  <c r="F19" i="8"/>
  <c r="F23" i="8"/>
  <c r="M13" i="2"/>
  <c r="K72" i="2"/>
  <c r="K71" i="2"/>
  <c r="E19" i="8"/>
  <c r="E23" i="8"/>
  <c r="D31" i="2"/>
  <c r="I63" i="2"/>
  <c r="I66" i="2"/>
  <c r="K74" i="2"/>
</calcChain>
</file>

<file path=xl/sharedStrings.xml><?xml version="1.0" encoding="utf-8"?>
<sst xmlns="http://schemas.openxmlformats.org/spreadsheetml/2006/main" count="586" uniqueCount="275">
  <si>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</si>
  <si>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</si>
  <si>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</si>
  <si>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</si>
  <si>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</si>
  <si>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</si>
  <si>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</si>
  <si>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</si>
  <si>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</si>
  <si>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</si>
  <si>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</si>
  <si>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</si>
  <si>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</si>
  <si>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</si>
  <si>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</si>
  <si>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</si>
  <si>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</si>
  <si>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</si>
  <si>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</si>
  <si>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</si>
  <si>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</si>
  <si>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</si>
  <si>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</si>
  <si>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</si>
  <si>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</si>
  <si>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</si>
  <si>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</si>
  <si>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</si>
  <si>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</si>
  <si>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</si>
  <si>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</si>
  <si>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</si>
  <si>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</si>
  <si>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</si>
  <si>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</si>
  <si>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</si>
  <si>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</si>
  <si>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</si>
  <si>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</si>
  <si>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</si>
  <si>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</si>
  <si>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</si>
  <si>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</si>
  <si>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</si>
  <si>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</si>
  <si>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</si>
  <si>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</si>
  <si>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</si>
  <si>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</si>
  <si>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</si>
  <si>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</si>
  <si>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</si>
  <si>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</si>
  <si>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</si>
  <si>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</si>
  <si>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</si>
  <si>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</si>
  <si>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</si>
  <si>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</si>
  <si>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</si>
  <si>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</si>
  <si>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</si>
  <si>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</si>
  <si>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</si>
  <si>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</si>
  <si>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</si>
  <si>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</si>
  <si>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</si>
  <si>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</si>
  <si>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</si>
  <si>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</si>
  <si>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</si>
  <si>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</si>
  <si>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</si>
  <si>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</si>
  <si>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</si>
  <si>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</si>
  <si>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</si>
  <si>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</si>
  <si>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</si>
  <si>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</si>
  <si>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</si>
  <si>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</si>
  <si>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</si>
  <si>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</si>
  <si>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</si>
  <si>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</si>
  <si>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</si>
  <si>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</si>
  <si>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</si>
  <si>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</si>
  <si>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</si>
  <si>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</si>
  <si>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</si>
  <si>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</si>
  <si>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</si>
  <si>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</si>
  <si>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</si>
  <si>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</si>
  <si>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</si>
  <si>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</si>
  <si>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</si>
  <si>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</si>
  <si>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</si>
  <si>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</si>
  <si>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</si>
  <si>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</si>
  <si>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</si>
  <si>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</si>
  <si>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</si>
  <si>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</si>
  <si>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</si>
  <si>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</si>
  <si>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</si>
  <si>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</si>
  <si>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</si>
  <si>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</si>
  <si>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</si>
  <si>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</si>
  <si>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</si>
  <si>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</si>
  <si>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</si>
  <si>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</si>
  <si>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</si>
  <si>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</si>
  <si>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</si>
  <si>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</si>
  <si>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</si>
  <si>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</si>
  <si>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</si>
  <si>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</si>
  <si>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</si>
  <si>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</si>
  <si>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</si>
  <si>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</si>
  <si>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</si>
  <si>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</si>
  <si>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</si>
  <si>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</si>
  <si>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</si>
  <si>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</si>
  <si>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</si>
  <si>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</si>
  <si>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</si>
  <si>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</si>
  <si>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</si>
  <si>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</si>
  <si>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</si>
  <si>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</si>
  <si>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</si>
  <si>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</si>
  <si>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</si>
  <si>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</si>
  <si>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</si>
  <si>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</si>
  <si>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</si>
  <si>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</si>
  <si>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</si>
  <si>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</si>
  <si>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</si>
  <si>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</si>
  <si>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</si>
  <si>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</si>
  <si>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</si>
  <si>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</si>
  <si>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</si>
  <si>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</si>
  <si>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</si>
  <si>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</si>
  <si>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</si>
  <si>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</si>
  <si>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</si>
  <si>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</si>
  <si>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</si>
  <si>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</si>
  <si>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</si>
  <si>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</si>
  <si>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</si>
  <si>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</si>
  <si>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</si>
  <si>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</si>
  <si>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</si>
  <si>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</si>
  <si>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</si>
  <si>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</si>
  <si>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</si>
  <si>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</si>
  <si>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</si>
  <si>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</si>
  <si>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</si>
  <si>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</si>
  <si>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</si>
  <si>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</si>
  <si>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</si>
  <si>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</si>
  <si>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</si>
  <si>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</si>
  <si>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</si>
  <si>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</si>
  <si>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</si>
  <si>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</si>
  <si>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</si>
  <si>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</si>
  <si>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</si>
  <si>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</si>
  <si>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</si>
  <si>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</si>
  <si>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</si>
  <si>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</si>
  <si>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</si>
  <si>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</si>
  <si>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</si>
  <si>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</si>
  <si>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</si>
  <si>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</si>
  <si>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</si>
  <si>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</si>
  <si>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</si>
  <si>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</si>
  <si>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</si>
  <si>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</si>
  <si>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</si>
  <si>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</si>
  <si>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</si>
  <si>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</si>
  <si>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</si>
  <si>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</si>
  <si>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</si>
  <si>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</si>
  <si>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</si>
  <si>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</si>
  <si>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</si>
  <si>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</si>
  <si>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</si>
  <si>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</si>
  <si>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</si>
  <si>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</si>
  <si>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</si>
  <si>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</si>
  <si>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</si>
  <si>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</si>
  <si>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</si>
  <si>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</si>
  <si>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</si>
  <si>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</si>
  <si>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</si>
  <si>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</si>
  <si>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</si>
  <si>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</si>
  <si>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</si>
  <si>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</si>
  <si>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</si>
  <si>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</si>
  <si>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Dec-21</t>
  </si>
  <si>
    <t>December 31, 
2021</t>
  </si>
  <si>
    <t>N/A</t>
  </si>
  <si>
    <t>Jun-22</t>
  </si>
  <si>
    <t>Jun-21</t>
  </si>
  <si>
    <t>Q2 2022</t>
  </si>
  <si>
    <t>Q2 2021</t>
  </si>
  <si>
    <t>(*) As of June 30, 2022 and June 30, 2021 the average number of paid and subscribed shares was 69,166,557,220.</t>
  </si>
  <si>
    <t>Cumulative Figures
(Figures in million Ch$)</t>
  </si>
  <si>
    <t>June 30, 
2022</t>
  </si>
  <si>
    <t>GENERATION BY TECHNOLOGY
Cumulative Figures
(in GWh)</t>
  </si>
  <si>
    <t>GENERATION  BY TECHNOLOGY
Quarterly Figures
(in GWh)</t>
  </si>
  <si>
    <t xml:space="preserve">Distribution &amp; Transmission Business </t>
  </si>
  <si>
    <t>Distribution &amp; Transmission:</t>
  </si>
  <si>
    <t>Total Distribution &amp; Transmission business</t>
  </si>
  <si>
    <t>Distribution &amp; Transmission business EBITDA</t>
  </si>
  <si>
    <t xml:space="preserve">Distribution &amp; Transmission business </t>
  </si>
  <si>
    <t>Distribution &amp; Transmission business in Chile</t>
  </si>
  <si>
    <t>DISTRIBUTION &amp; TRANSMISSION BUSINESS 
Cumulative Figures</t>
  </si>
  <si>
    <t>DISTRIBUTION &amp; TRANSMISSION BUSINESS 
Quarterly Figures</t>
  </si>
  <si>
    <t xml:space="preserve"> Distribution &amp; Transmission business revenues</t>
  </si>
  <si>
    <t xml:space="preserve"> Distribution &amp; Transmission business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</si>
</sst>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3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17" fontId="8" fillId="4" borderId="9" xfId="0" quotePrefix="1" applyNumberFormat="1" applyFont="1" applyFill="1" applyBorder="1" applyAlignment="1">
      <alignment horizontal="center" vertical="center" wrapText="1"/>
    </xf>
    <xf numFmtId="176" fontId="9" fillId="4" borderId="2" xfId="22" applyNumberFormat="1" applyFont="1" applyFill="1" applyBorder="1" applyAlignment="1">
      <alignment vertical="center"/>
    </xf>
    <xf numFmtId="0" fontId="0" fillId="0" borderId="0" xfId="0" applyBorder="1"/>
    <xf numFmtId="0" fontId="8" fillId="0" borderId="9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4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49" fontId="8" fillId="4" borderId="14" xfId="14" applyNumberFormat="1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328537"/>
      <color rgb="FF157EA3"/>
      <color rgb="FF4174B1"/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0.xml"/><Relationship Id="rId41" Type="http://schemas.openxmlformats.org/officeDocument/2006/relationships/externalLink" Target="externalLinks/externalLink22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Dx&amp;Tx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Dx&amp;Tx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E5DBA84C-23F7-40D3-9364-B00D8C69883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8"/>
        <a:stretch/>
      </xdr:blipFill>
      <xdr:spPr>
        <a:xfrm>
          <a:off x="0" y="0"/>
          <a:ext cx="19635107" cy="9729107"/>
        </a:xfrm>
        <a:prstGeom prst="rect">
          <a:avLst/>
        </a:prstGeom>
      </xdr:spPr>
    </xdr:pic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E8339B2-D9A4-4295-BAA3-F1D18B038C51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B488A8-C93E-4911-9012-890758058B6F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Distribution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&amp; Transmission</a:t>
          </a:r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74697FA-E7B9-4148-99BB-79A137697D25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03C8FE8-95F6-4F51-B862-DE59CC2DD5DF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9028D63A-E8B0-4515-A38E-AC78B37E34C7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74D24582-06AF-4F75-A100-D7DD1C534B2F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CD8CC5C-F9E8-4677-8DBF-229C146289E9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C40990-02FD-44A6-8A03-1E2B9663FA66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B04A1EA-C6AC-4B1F-B086-F40751EEE8DF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7333268-B437-4B61-B101-EA7D0BFEA8D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ADAF218B-BD04-4689-B896-64ABE003DEE1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2B339D2-1408-42BD-A757-82AF59EADA33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FE9182F-781F-4BAA-A824-614C48CC243C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394E36-F235-4716-B5DB-438311736BFD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Distribution &amp; Transmission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A3A49F7-259F-4E2C-B6D4-2E8B42BCAE26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3B31D0E6-4586-42AE-8753-738F8BE07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28B793DE-5C72-4DA9-B72D-97EE2535A784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>
              <a:solidFill>
                <a:srgbClr val="328537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1B1AE775-7B1D-49CD-AF86-1B611F704165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Financial Statements Analysis H1&amp;Q2</a:t>
          </a:r>
          <a:r>
            <a:rPr lang="es-CL" sz="360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2022</a:t>
          </a:r>
          <a:r>
            <a:rPr lang="es-CL" sz="360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9BEEFE2-1A06-4CB7-BB7F-A186DED96FA3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Hoja1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Carga por ALIM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NAVIGAZIONE"/>
      <sheetName val="Anagrafica Generale"/>
      <sheetName val="validaciones"/>
      <sheetName val="ctas diferido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Caja"/>
      <sheetName val="RREDES"/>
      <sheetName val="PROVI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PR-7 ACTUAL"/>
      <sheetName val="F-Macro"/>
      <sheetName val="F-Portada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 tint="0.249977111117893"/>
  </sheetPr>
  <dimension ref="A1:AA59"/>
  <sheetViews>
    <sheetView showGridLines="0" showRowColHeaders="0" tabSelected="1" zoomScale="70" zoomScaleNormal="70" zoomScaleSheetLayoutView="85" workbookViewId="0">
      <selection activeCell="A49" sqref="A49:XFD49"/>
    </sheetView>
  </sheetViews>
  <sheetFormatPr baseColWidth="10" defaultColWidth="0" defaultRowHeight="15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 spans="9:9"/>
    <row r="2" spans="9:9"/>
    <row r="3" spans="9:9"/>
    <row r="4" spans="9:9"/>
    <row r="5" spans="9:9"/>
    <row r="6" spans="9:9"/>
    <row r="7" spans="9:9">
      <c r="I7" s="354"/>
    </row>
    <row r="8" spans="9:9"/>
    <row r="9" spans="9:9"/>
    <row r="10" spans="9:9"/>
    <row r="11" spans="9:9"/>
    <row r="12" spans="9:9"/>
    <row r="13" spans="9:9"/>
    <row r="14" spans="9:9"/>
    <row r="15" spans="9:9"/>
    <row r="16" spans="9:9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  <row r="51" hidden="1"/>
    <row r="52" hidden="1"/>
    <row r="53" hidden="1"/>
    <row r="54" hidden="1"/>
    <row r="55" hidden="1"/>
    <row r="56" hidden="1"/>
    <row r="57" hidden="1"/>
    <row r="58" hidden="1"/>
    <row r="59" hidden="1"/>
  </sheetData>
  <sheetProtection password="96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DCE6F2"/>
    <pageSetUpPr fitToPage="1"/>
  </sheetPr>
  <dimension ref="A1:Q13"/>
  <sheetViews>
    <sheetView showGridLines="0" workbookViewId="0">
      <selection activeCell="B3" sqref="B3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57" t="s">
        <v>197</v>
      </c>
      <c r="D2" s="357"/>
      <c r="E2" s="357"/>
      <c r="F2" s="357"/>
      <c r="G2" s="357"/>
      <c r="H2" s="357"/>
      <c r="I2" s="357"/>
      <c r="J2" s="56"/>
      <c r="K2" s="358" t="s">
        <v>80</v>
      </c>
      <c r="L2" s="358"/>
      <c r="M2" s="74"/>
      <c r="O2" s="75"/>
    </row>
    <row r="3" spans="1:17" ht="12" thickBot="1">
      <c r="B3" s="69"/>
      <c r="C3" s="359" t="s">
        <v>198</v>
      </c>
      <c r="D3" s="359"/>
      <c r="E3" s="359"/>
      <c r="F3" s="174"/>
      <c r="G3" s="359" t="s">
        <v>226</v>
      </c>
      <c r="H3" s="359"/>
      <c r="I3" s="359"/>
      <c r="J3" s="56"/>
      <c r="K3" s="357" t="s">
        <v>77</v>
      </c>
      <c r="L3" s="357"/>
      <c r="O3" s="53"/>
      <c r="P3" s="53"/>
      <c r="Q3" s="53"/>
    </row>
    <row r="4" spans="1:17" ht="12" thickBot="1">
      <c r="B4" s="179" t="s">
        <v>78</v>
      </c>
      <c r="C4" s="352" t="s">
        <v>256</v>
      </c>
      <c r="D4" s="352" t="s">
        <v>257</v>
      </c>
      <c r="E4" s="180" t="s">
        <v>92</v>
      </c>
      <c r="F4" s="70"/>
      <c r="G4" s="180" t="s">
        <v>258</v>
      </c>
      <c r="H4" s="180" t="s">
        <v>259</v>
      </c>
      <c r="I4" s="180" t="s">
        <v>92</v>
      </c>
      <c r="J4" s="188"/>
      <c r="K4" s="180" t="str">
        <f>+C4</f>
        <v>Jun-22</v>
      </c>
      <c r="L4" s="180" t="str">
        <f>+D4</f>
        <v>Jun-21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196</v>
      </c>
      <c r="C6" s="185">
        <v>15865.286008999998</v>
      </c>
      <c r="D6" s="186">
        <v>13164.209414000001</v>
      </c>
      <c r="E6" s="214">
        <v>0.20519999999999999</v>
      </c>
      <c r="F6" s="72"/>
      <c r="G6" s="185">
        <v>7653.8331499999967</v>
      </c>
      <c r="H6" s="186">
        <v>6764.6838960000005</v>
      </c>
      <c r="I6" s="187">
        <v>0.13139999999999999</v>
      </c>
      <c r="J6" s="56"/>
      <c r="K6" s="189">
        <v>0.41879144954117814</v>
      </c>
      <c r="L6" s="187">
        <v>0.35503095263351914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55" t="s">
        <v>198</v>
      </c>
      <c r="D9" s="355"/>
      <c r="E9" s="355"/>
      <c r="G9" s="356" t="s">
        <v>226</v>
      </c>
      <c r="H9" s="356"/>
      <c r="I9" s="356"/>
    </row>
    <row r="10" spans="1:17" customFormat="1" ht="15.75" thickBot="1">
      <c r="B10" s="179" t="s">
        <v>235</v>
      </c>
      <c r="C10" s="180" t="str">
        <f>+C4</f>
        <v>Jun-22</v>
      </c>
      <c r="D10" s="180" t="str">
        <f>+D4</f>
        <v>Jun-21</v>
      </c>
      <c r="E10" s="180" t="s">
        <v>92</v>
      </c>
      <c r="G10" s="181" t="str">
        <f>+G4</f>
        <v>Q2 2022</v>
      </c>
      <c r="H10" s="181" t="str">
        <f>+H4</f>
        <v>Q2 2021</v>
      </c>
      <c r="I10" s="180" t="s">
        <v>92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236</v>
      </c>
      <c r="C12" s="185">
        <v>15865.286008999998</v>
      </c>
      <c r="D12" s="186">
        <v>13164.209414000001</v>
      </c>
      <c r="E12" s="214">
        <v>0.20519999999999999</v>
      </c>
      <c r="F12" s="171"/>
      <c r="G12" s="185">
        <v>7653.8331499999967</v>
      </c>
      <c r="H12" s="186">
        <v>6764.6838960000005</v>
      </c>
      <c r="I12" s="187">
        <v>0.13139999999999999</v>
      </c>
    </row>
    <row r="13" spans="1:17" customFormat="1" ht="15">
      <c r="B13" s="184" t="s">
        <v>237</v>
      </c>
      <c r="C13" s="185">
        <v>10228.774141</v>
      </c>
      <c r="D13" s="186">
        <v>9177.8227609999994</v>
      </c>
      <c r="E13" s="214">
        <v>0.1145</v>
      </c>
      <c r="F13" s="171"/>
      <c r="G13" s="185">
        <v>5064.236234</v>
      </c>
      <c r="H13" s="186">
        <v>4686.1931419999992</v>
      </c>
      <c r="I13" s="214">
        <v>8.0699999999999994E-2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DCE6F2"/>
    <pageSetUpPr fitToPage="1"/>
  </sheetPr>
  <dimension ref="B2:L22"/>
  <sheetViews>
    <sheetView showGridLines="0" zoomScaleNormal="100" workbookViewId="0">
      <selection activeCell="B3" sqref="B3"/>
    </sheetView>
  </sheetViews>
  <sheetFormatPr baseColWidth="10" defaultColWidth="10" defaultRowHeight="11.25"/>
  <cols>
    <col min="1" max="1" width="2.7109375" style="52" customWidth="1"/>
    <col min="2" max="2" width="3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60" t="s">
        <v>79</v>
      </c>
      <c r="D2" s="360"/>
      <c r="E2" s="360"/>
      <c r="F2" s="360"/>
      <c r="G2" s="360"/>
      <c r="H2" s="360"/>
      <c r="I2" s="360"/>
      <c r="K2" s="360" t="s">
        <v>81</v>
      </c>
      <c r="L2" s="360"/>
    </row>
    <row r="3" spans="2:12" ht="12" thickBot="1">
      <c r="C3" s="357" t="s">
        <v>249</v>
      </c>
      <c r="D3" s="357"/>
      <c r="E3" s="357"/>
      <c r="F3" s="357"/>
      <c r="G3" s="357"/>
      <c r="H3" s="357"/>
      <c r="I3" s="357"/>
      <c r="K3" s="360"/>
      <c r="L3" s="360"/>
    </row>
    <row r="4" spans="2:12" ht="15" customHeight="1" thickBot="1">
      <c r="B4" s="69"/>
      <c r="C4" s="359" t="str">
        <f>+'Gx Business'!C3:E3</f>
        <v xml:space="preserve">Cumulative </v>
      </c>
      <c r="D4" s="359"/>
      <c r="E4" s="359"/>
      <c r="F4" s="174"/>
      <c r="G4" s="359" t="str">
        <f>+'Gx Business'!G3:I3</f>
        <v>Quarterly</v>
      </c>
      <c r="H4" s="359"/>
      <c r="I4" s="359"/>
      <c r="K4" s="361" t="s">
        <v>77</v>
      </c>
      <c r="L4" s="361"/>
    </row>
    <row r="5" spans="2:12" ht="15" customHeight="1" thickBot="1">
      <c r="B5" s="179" t="s">
        <v>199</v>
      </c>
      <c r="C5" s="180" t="str">
        <f>+'Gx Business'!C4</f>
        <v>Jun-22</v>
      </c>
      <c r="D5" s="180" t="str">
        <f>+'Gx Business'!D4</f>
        <v>Jun-21</v>
      </c>
      <c r="E5" s="180" t="s">
        <v>92</v>
      </c>
      <c r="F5" s="70"/>
      <c r="G5" s="180" t="str">
        <f>+'Gx Business'!G4</f>
        <v>Q2 2022</v>
      </c>
      <c r="H5" s="180" t="str">
        <f>+'Gx Business'!H4</f>
        <v>Q2 2021</v>
      </c>
      <c r="I5" s="180" t="str">
        <f>+E5</f>
        <v>% Change</v>
      </c>
      <c r="K5" s="180" t="str">
        <f>+C5</f>
        <v>Jun-22</v>
      </c>
      <c r="L5" s="180" t="str">
        <f>+D5</f>
        <v>Jun-21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265</v>
      </c>
      <c r="C7" s="185">
        <v>8623.8953497986149</v>
      </c>
      <c r="D7" s="186">
        <v>8071</v>
      </c>
      <c r="E7" s="214">
        <v>6.8500000000000005E-2</v>
      </c>
      <c r="F7" s="72"/>
      <c r="G7" s="185">
        <v>4432.1367111956479</v>
      </c>
      <c r="H7" s="186">
        <v>4061</v>
      </c>
      <c r="I7" s="214">
        <v>9.1399999999999995E-2</v>
      </c>
      <c r="K7" s="192">
        <v>5.2622080000000002E-2</v>
      </c>
      <c r="L7" s="193">
        <v>0.05</v>
      </c>
    </row>
    <row r="8" spans="2:12" ht="6.75" customHeight="1"/>
    <row r="9" spans="2:12" ht="6.75" customHeight="1">
      <c r="B9" s="57"/>
    </row>
    <row r="10" spans="2:12" ht="6.75" customHeight="1">
      <c r="C10" s="360"/>
      <c r="D10" s="360"/>
      <c r="E10" s="360"/>
    </row>
    <row r="11" spans="2:12" ht="15" customHeight="1" thickBot="1">
      <c r="B11" s="179" t="s">
        <v>200</v>
      </c>
      <c r="C11" s="180" t="str">
        <f>+C5</f>
        <v>Jun-22</v>
      </c>
      <c r="D11" s="180" t="str">
        <f>+D5</f>
        <v>Jun-21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172</v>
      </c>
      <c r="C13" s="185">
        <v>2057100</v>
      </c>
      <c r="D13" s="186">
        <v>2022833</v>
      </c>
      <c r="E13" s="187">
        <v>1.6899999999999998E-2</v>
      </c>
    </row>
    <row r="14" spans="2:12" ht="15" customHeight="1">
      <c r="B14" s="184" t="s">
        <v>238</v>
      </c>
      <c r="C14" s="185">
        <v>3061</v>
      </c>
      <c r="D14" s="186">
        <v>3161</v>
      </c>
      <c r="E14" s="187">
        <v>-3.1600000000000003E-2</v>
      </c>
    </row>
    <row r="18" spans="2:9" ht="15" customHeight="1" thickBot="1">
      <c r="B18" s="69"/>
      <c r="C18" s="355" t="s">
        <v>198</v>
      </c>
      <c r="D18" s="355"/>
      <c r="E18" s="355"/>
      <c r="F18"/>
      <c r="G18" s="356" t="s">
        <v>226</v>
      </c>
      <c r="H18" s="356"/>
      <c r="I18" s="356"/>
    </row>
    <row r="19" spans="2:9" ht="16.5" customHeight="1" thickBot="1">
      <c r="B19" s="179" t="s">
        <v>235</v>
      </c>
      <c r="C19" s="180" t="str">
        <f>+C5</f>
        <v>Jun-22</v>
      </c>
      <c r="D19" s="180" t="str">
        <f>+D5</f>
        <v>Jun-21</v>
      </c>
      <c r="E19" s="180" t="s">
        <v>92</v>
      </c>
      <c r="F19"/>
      <c r="G19" s="181" t="str">
        <f>+G5</f>
        <v>Q2 2022</v>
      </c>
      <c r="H19" s="181" t="str">
        <f>+H5</f>
        <v>Q2 2021</v>
      </c>
      <c r="I19" s="180" t="s">
        <v>92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236</v>
      </c>
      <c r="C21" s="185">
        <v>8623.8953497986149</v>
      </c>
      <c r="D21" s="186">
        <v>8071</v>
      </c>
      <c r="E21" s="214">
        <v>6.8500000000000005E-2</v>
      </c>
      <c r="F21" s="171"/>
      <c r="G21" s="185">
        <v>4432.1367111956479</v>
      </c>
      <c r="H21" s="186">
        <v>4061</v>
      </c>
      <c r="I21" s="214">
        <v>9.1399999999999995E-2</v>
      </c>
    </row>
    <row r="22" spans="2:9" ht="15">
      <c r="B22" s="184" t="s">
        <v>172</v>
      </c>
      <c r="C22" s="185">
        <v>2057100</v>
      </c>
      <c r="D22" s="186">
        <v>2022833</v>
      </c>
      <c r="E22" s="187">
        <v>1.6899999999999998E-2</v>
      </c>
      <c r="F22" s="171"/>
      <c r="G22" s="185">
        <v>2057100</v>
      </c>
      <c r="H22" s="186">
        <v>2022833</v>
      </c>
      <c r="I22" s="187">
        <v>1.6899999999999998E-2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DCE6F2"/>
    <pageSetUpPr fitToPage="1"/>
  </sheetPr>
  <dimension ref="B2:J40"/>
  <sheetViews>
    <sheetView showGridLines="0" zoomScaleNormal="100" workbookViewId="0">
      <selection activeCell="B3" sqref="B3:B4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61" t="s">
        <v>204</v>
      </c>
      <c r="D2" s="361"/>
      <c r="E2" s="361"/>
      <c r="F2" s="361"/>
      <c r="G2" s="361"/>
      <c r="H2" s="361"/>
      <c r="I2" s="7"/>
      <c r="J2" s="7"/>
    </row>
    <row r="3" spans="2:10" ht="15" customHeight="1" thickBot="1">
      <c r="B3" s="362" t="s">
        <v>201</v>
      </c>
      <c r="C3" s="361" t="s">
        <v>202</v>
      </c>
      <c r="D3" s="361"/>
      <c r="E3" s="361" t="s">
        <v>203</v>
      </c>
      <c r="F3" s="361"/>
      <c r="G3" s="361" t="s">
        <v>28</v>
      </c>
      <c r="H3" s="361"/>
      <c r="I3" s="7"/>
      <c r="J3" s="7"/>
    </row>
    <row r="4" spans="2:10" ht="15" customHeight="1" thickBot="1">
      <c r="B4" s="363"/>
      <c r="C4" s="180" t="str">
        <f>+'Gx Business'!C4</f>
        <v>Jun-22</v>
      </c>
      <c r="D4" s="180" t="str">
        <f>+'Gx Business'!D4</f>
        <v>Jun-21</v>
      </c>
      <c r="E4" s="180" t="str">
        <f>+C4</f>
        <v>Jun-22</v>
      </c>
      <c r="F4" s="180" t="str">
        <f>+D4</f>
        <v>Jun-21</v>
      </c>
      <c r="G4" s="180" t="str">
        <f>+C4</f>
        <v>Jun-22</v>
      </c>
      <c r="H4" s="180" t="str">
        <f>+D4</f>
        <v>Jun-21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3" t="s">
        <v>82</v>
      </c>
      <c r="C6" s="197">
        <v>1196034</v>
      </c>
      <c r="D6" s="198">
        <v>801621</v>
      </c>
      <c r="E6" s="197">
        <v>-187665</v>
      </c>
      <c r="F6" s="198">
        <v>-138735</v>
      </c>
      <c r="G6" s="197">
        <v>1008369</v>
      </c>
      <c r="H6" s="198">
        <v>662886</v>
      </c>
    </row>
    <row r="7" spans="2:10" ht="15" customHeight="1">
      <c r="B7" s="194" t="s">
        <v>83</v>
      </c>
      <c r="C7" s="185">
        <v>500551</v>
      </c>
      <c r="D7" s="186">
        <v>384636</v>
      </c>
      <c r="E7" s="185">
        <v>-173891</v>
      </c>
      <c r="F7" s="186">
        <v>-135364</v>
      </c>
      <c r="G7" s="185">
        <v>326660</v>
      </c>
      <c r="H7" s="186">
        <v>249272</v>
      </c>
      <c r="I7" s="7"/>
      <c r="J7" s="7"/>
    </row>
    <row r="8" spans="2:10" ht="15" customHeight="1">
      <c r="B8" s="194" t="s">
        <v>84</v>
      </c>
      <c r="C8" s="185">
        <v>642813</v>
      </c>
      <c r="D8" s="186">
        <v>394653</v>
      </c>
      <c r="E8" s="185">
        <v>-13774</v>
      </c>
      <c r="F8" s="186">
        <v>-3371</v>
      </c>
      <c r="G8" s="185">
        <v>629039</v>
      </c>
      <c r="H8" s="186">
        <v>391282</v>
      </c>
      <c r="I8" s="7"/>
      <c r="J8" s="7"/>
    </row>
    <row r="9" spans="2:10" ht="15" customHeight="1">
      <c r="B9" s="194" t="s">
        <v>85</v>
      </c>
      <c r="C9" s="185">
        <v>52670</v>
      </c>
      <c r="D9" s="186">
        <v>22332</v>
      </c>
      <c r="E9" s="185">
        <v>0</v>
      </c>
      <c r="F9" s="186">
        <v>0</v>
      </c>
      <c r="G9" s="185">
        <v>52670</v>
      </c>
      <c r="H9" s="186">
        <v>22332</v>
      </c>
      <c r="I9" s="7"/>
      <c r="J9" s="7"/>
    </row>
    <row r="10" spans="2:10" s="11" customFormat="1" ht="15" customHeight="1">
      <c r="B10" s="203" t="s">
        <v>266</v>
      </c>
      <c r="C10" s="197">
        <v>597346</v>
      </c>
      <c r="D10" s="198">
        <v>509097</v>
      </c>
      <c r="E10" s="197">
        <v>0</v>
      </c>
      <c r="F10" s="198">
        <v>0</v>
      </c>
      <c r="G10" s="197">
        <v>597346</v>
      </c>
      <c r="H10" s="198">
        <v>509097</v>
      </c>
    </row>
    <row r="11" spans="2:10" ht="15" customHeight="1">
      <c r="B11" s="194" t="s">
        <v>86</v>
      </c>
      <c r="C11" s="185">
        <v>328991</v>
      </c>
      <c r="D11" s="186">
        <v>270506</v>
      </c>
      <c r="E11" s="185">
        <v>0</v>
      </c>
      <c r="F11" s="186"/>
      <c r="G11" s="185">
        <v>328991</v>
      </c>
      <c r="H11" s="186">
        <v>270506</v>
      </c>
      <c r="I11" s="7"/>
      <c r="J11" s="7"/>
    </row>
    <row r="12" spans="2:10" ht="15" customHeight="1">
      <c r="B12" s="194" t="s">
        <v>87</v>
      </c>
      <c r="C12" s="185">
        <v>161501</v>
      </c>
      <c r="D12" s="186">
        <v>141885</v>
      </c>
      <c r="E12" s="185">
        <v>0</v>
      </c>
      <c r="F12" s="186"/>
      <c r="G12" s="185">
        <v>161501</v>
      </c>
      <c r="H12" s="186">
        <v>141885</v>
      </c>
      <c r="I12" s="7"/>
      <c r="J12" s="7"/>
    </row>
    <row r="13" spans="2:10" ht="15" customHeight="1">
      <c r="B13" s="194" t="s">
        <v>31</v>
      </c>
      <c r="C13" s="185">
        <v>53902</v>
      </c>
      <c r="D13" s="186">
        <v>49289</v>
      </c>
      <c r="E13" s="185">
        <v>0</v>
      </c>
      <c r="F13" s="186"/>
      <c r="G13" s="185">
        <v>53902</v>
      </c>
      <c r="H13" s="186">
        <v>49289</v>
      </c>
      <c r="I13" s="7"/>
      <c r="J13" s="7"/>
    </row>
    <row r="14" spans="2:10" ht="15" customHeight="1">
      <c r="B14" s="194" t="s">
        <v>88</v>
      </c>
      <c r="C14" s="185">
        <v>52952</v>
      </c>
      <c r="D14" s="186">
        <v>47417</v>
      </c>
      <c r="E14" s="185">
        <v>0</v>
      </c>
      <c r="F14" s="186"/>
      <c r="G14" s="185">
        <v>52952</v>
      </c>
      <c r="H14" s="186">
        <v>47417</v>
      </c>
      <c r="I14" s="7"/>
      <c r="J14" s="7"/>
    </row>
    <row r="15" spans="2:10" ht="15" customHeight="1">
      <c r="B15" s="195" t="s">
        <v>89</v>
      </c>
      <c r="C15" s="185">
        <v>-187665</v>
      </c>
      <c r="D15" s="186">
        <v>-138735</v>
      </c>
      <c r="E15" s="185">
        <v>0</v>
      </c>
      <c r="F15" s="186">
        <v>0</v>
      </c>
      <c r="G15" s="185">
        <v>0</v>
      </c>
      <c r="H15" s="186">
        <v>0</v>
      </c>
      <c r="I15" s="7"/>
      <c r="J15" s="7"/>
    </row>
    <row r="16" spans="2:10" ht="11.25" customHeight="1">
      <c r="B16" s="92"/>
      <c r="C16" s="84"/>
      <c r="D16" s="85"/>
      <c r="E16" s="84"/>
      <c r="F16" s="85"/>
      <c r="G16" s="84"/>
      <c r="H16" s="85"/>
      <c r="I16" s="7"/>
      <c r="J16" s="7"/>
    </row>
    <row r="17" spans="2:10" ht="15" customHeight="1">
      <c r="B17" s="196" t="s">
        <v>90</v>
      </c>
      <c r="C17" s="197">
        <v>1605715</v>
      </c>
      <c r="D17" s="198">
        <v>1171983</v>
      </c>
      <c r="E17" s="197">
        <v>-187665</v>
      </c>
      <c r="F17" s="198">
        <v>-138735</v>
      </c>
      <c r="G17" s="197">
        <v>1605715</v>
      </c>
      <c r="H17" s="198">
        <v>1171983</v>
      </c>
      <c r="I17" s="7"/>
      <c r="J17" s="7"/>
    </row>
    <row r="18" spans="2:10" ht="10.5" customHeight="1" thickBot="1">
      <c r="B18" s="199"/>
      <c r="C18" s="200"/>
      <c r="D18" s="200"/>
      <c r="E18" s="200"/>
      <c r="F18" s="200"/>
      <c r="G18" s="200"/>
      <c r="H18" s="200"/>
      <c r="I18" s="7"/>
      <c r="J18" s="7"/>
    </row>
    <row r="19" spans="2:10" ht="23.25" customHeight="1" thickBot="1">
      <c r="B19" s="347" t="s">
        <v>174</v>
      </c>
      <c r="C19" s="201">
        <v>433732</v>
      </c>
      <c r="D19" s="202">
        <v>0.37008386640420554</v>
      </c>
      <c r="E19" s="201">
        <v>0</v>
      </c>
      <c r="F19" s="201">
        <v>0</v>
      </c>
      <c r="G19" s="201">
        <v>433732</v>
      </c>
      <c r="H19" s="202">
        <v>0.37008386640420554</v>
      </c>
      <c r="I19" s="7"/>
      <c r="J19" s="7"/>
    </row>
    <row r="20" spans="2:10" ht="11.25">
      <c r="B20" s="60"/>
      <c r="C20" s="60"/>
      <c r="D20" s="60"/>
      <c r="E20" s="86"/>
      <c r="F20" s="87"/>
      <c r="G20" s="60"/>
      <c r="H20" s="60"/>
      <c r="I20" s="7"/>
      <c r="J20" s="7"/>
    </row>
    <row r="21" spans="2:10" ht="11.25">
      <c r="B21" s="60"/>
      <c r="C21" s="60"/>
      <c r="D21" s="60"/>
      <c r="E21" s="60"/>
      <c r="F21" s="60"/>
      <c r="G21" s="60"/>
      <c r="H21" s="60"/>
      <c r="I21" s="7"/>
      <c r="J21" s="7"/>
    </row>
    <row r="22" spans="2:10" ht="12" thickBot="1">
      <c r="B22" s="80"/>
      <c r="C22" s="361" t="s">
        <v>224</v>
      </c>
      <c r="D22" s="361"/>
      <c r="E22" s="361"/>
      <c r="F22" s="361"/>
      <c r="G22" s="361"/>
      <c r="H22" s="361"/>
      <c r="I22" s="7"/>
      <c r="J22" s="7"/>
    </row>
    <row r="23" spans="2:10" ht="15" customHeight="1" thickBot="1">
      <c r="B23" s="362" t="s">
        <v>201</v>
      </c>
      <c r="C23" s="361" t="s">
        <v>202</v>
      </c>
      <c r="D23" s="361"/>
      <c r="E23" s="361" t="s">
        <v>203</v>
      </c>
      <c r="F23" s="361"/>
      <c r="G23" s="361" t="s">
        <v>28</v>
      </c>
      <c r="H23" s="361"/>
      <c r="I23" s="7"/>
      <c r="J23" s="7"/>
    </row>
    <row r="24" spans="2:10" ht="15" customHeight="1" thickBot="1">
      <c r="B24" s="363"/>
      <c r="C24" s="180" t="str">
        <f>+'Gx Business'!G4</f>
        <v>Q2 2022</v>
      </c>
      <c r="D24" s="180" t="str">
        <f>+'Gx Business'!H4</f>
        <v>Q2 2021</v>
      </c>
      <c r="E24" s="180" t="str">
        <f>+C24</f>
        <v>Q2 2022</v>
      </c>
      <c r="F24" s="180" t="str">
        <f>+D24</f>
        <v>Q2 2021</v>
      </c>
      <c r="G24" s="180" t="str">
        <f>+C24</f>
        <v>Q2 2022</v>
      </c>
      <c r="H24" s="180" t="str">
        <f>+D24</f>
        <v>Q2 2021</v>
      </c>
      <c r="I24" s="7"/>
      <c r="J24" s="7"/>
    </row>
    <row r="25" spans="2:10" ht="10.5" customHeight="1">
      <c r="B25" s="81"/>
      <c r="C25" s="190"/>
      <c r="D25" s="191"/>
      <c r="E25" s="82"/>
      <c r="F25" s="82"/>
      <c r="G25" s="83"/>
      <c r="H25" s="83"/>
      <c r="I25" s="7"/>
      <c r="J25" s="7"/>
    </row>
    <row r="26" spans="2:10" ht="15" customHeight="1">
      <c r="B26" s="203" t="s">
        <v>82</v>
      </c>
      <c r="C26" s="197">
        <v>600828</v>
      </c>
      <c r="D26" s="198">
        <v>417085</v>
      </c>
      <c r="E26" s="197">
        <v>-101696</v>
      </c>
      <c r="F26" s="198">
        <v>-74255</v>
      </c>
      <c r="G26" s="197">
        <v>499132</v>
      </c>
      <c r="H26" s="198">
        <v>342830</v>
      </c>
      <c r="I26" s="7"/>
      <c r="J26" s="7"/>
    </row>
    <row r="27" spans="2:10" ht="15" customHeight="1">
      <c r="B27" s="194" t="s">
        <v>83</v>
      </c>
      <c r="C27" s="185">
        <v>250722</v>
      </c>
      <c r="D27" s="186">
        <v>203022</v>
      </c>
      <c r="E27" s="185">
        <v>-92825</v>
      </c>
      <c r="F27" s="186">
        <v>-72693</v>
      </c>
      <c r="G27" s="185">
        <v>157897</v>
      </c>
      <c r="H27" s="186">
        <v>130329</v>
      </c>
      <c r="I27" s="7"/>
      <c r="J27" s="7"/>
    </row>
    <row r="28" spans="2:10" ht="15" customHeight="1">
      <c r="B28" s="194" t="s">
        <v>84</v>
      </c>
      <c r="C28" s="185">
        <v>315311</v>
      </c>
      <c r="D28" s="186">
        <v>204058</v>
      </c>
      <c r="E28" s="185">
        <v>-8871</v>
      </c>
      <c r="F28" s="186">
        <v>-1562</v>
      </c>
      <c r="G28" s="185">
        <v>306440</v>
      </c>
      <c r="H28" s="186">
        <v>202496</v>
      </c>
      <c r="I28" s="7"/>
      <c r="J28" s="7"/>
    </row>
    <row r="29" spans="2:10" ht="15" customHeight="1">
      <c r="B29" s="194" t="s">
        <v>85</v>
      </c>
      <c r="C29" s="185">
        <v>34795</v>
      </c>
      <c r="D29" s="186">
        <v>10005</v>
      </c>
      <c r="E29" s="185">
        <v>0</v>
      </c>
      <c r="F29" s="186">
        <v>0</v>
      </c>
      <c r="G29" s="185">
        <v>34795</v>
      </c>
      <c r="H29" s="186">
        <v>10005</v>
      </c>
      <c r="I29" s="7"/>
      <c r="J29" s="7"/>
    </row>
    <row r="30" spans="2:10" ht="15" customHeight="1">
      <c r="B30" s="203" t="s">
        <v>266</v>
      </c>
      <c r="C30" s="197">
        <v>321710</v>
      </c>
      <c r="D30" s="198">
        <v>268167</v>
      </c>
      <c r="E30" s="197">
        <v>0</v>
      </c>
      <c r="F30" s="198">
        <v>0</v>
      </c>
      <c r="G30" s="197">
        <v>321710</v>
      </c>
      <c r="H30" s="198">
        <v>268167</v>
      </c>
      <c r="I30" s="7"/>
      <c r="J30" s="7"/>
    </row>
    <row r="31" spans="2:10" ht="15" customHeight="1">
      <c r="B31" s="194" t="s">
        <v>86</v>
      </c>
      <c r="C31" s="185">
        <v>173723</v>
      </c>
      <c r="D31" s="186">
        <v>146665</v>
      </c>
      <c r="E31" s="185">
        <v>0</v>
      </c>
      <c r="F31" s="186">
        <v>0</v>
      </c>
      <c r="G31" s="185">
        <v>173723</v>
      </c>
      <c r="H31" s="186">
        <v>146665</v>
      </c>
      <c r="I31" s="7"/>
      <c r="J31" s="7"/>
    </row>
    <row r="32" spans="2:10" ht="15" customHeight="1">
      <c r="B32" s="194" t="s">
        <v>87</v>
      </c>
      <c r="C32" s="185">
        <v>81764</v>
      </c>
      <c r="D32" s="186">
        <v>72860</v>
      </c>
      <c r="E32" s="185">
        <v>0</v>
      </c>
      <c r="F32" s="186">
        <v>0</v>
      </c>
      <c r="G32" s="185">
        <v>81764</v>
      </c>
      <c r="H32" s="186">
        <v>72860</v>
      </c>
      <c r="I32" s="7"/>
      <c r="J32" s="7"/>
    </row>
    <row r="33" spans="2:10" ht="15" customHeight="1">
      <c r="B33" s="194" t="s">
        <v>31</v>
      </c>
      <c r="C33" s="185">
        <v>31522</v>
      </c>
      <c r="D33" s="186">
        <v>24418</v>
      </c>
      <c r="E33" s="185">
        <v>0</v>
      </c>
      <c r="F33" s="186">
        <v>0</v>
      </c>
      <c r="G33" s="185">
        <v>31522</v>
      </c>
      <c r="H33" s="186">
        <v>24418</v>
      </c>
      <c r="I33" s="7"/>
      <c r="J33" s="7"/>
    </row>
    <row r="34" spans="2:10" ht="15" customHeight="1">
      <c r="B34" s="194" t="s">
        <v>88</v>
      </c>
      <c r="C34" s="185">
        <v>34701</v>
      </c>
      <c r="D34" s="186">
        <v>24224</v>
      </c>
      <c r="E34" s="185">
        <v>0</v>
      </c>
      <c r="F34" s="186">
        <v>0</v>
      </c>
      <c r="G34" s="185">
        <v>34701</v>
      </c>
      <c r="H34" s="186">
        <v>24224</v>
      </c>
      <c r="I34" s="7"/>
      <c r="J34" s="7"/>
    </row>
    <row r="35" spans="2:10" ht="15" customHeight="1">
      <c r="B35" s="195" t="s">
        <v>89</v>
      </c>
      <c r="C35" s="185">
        <v>-101696</v>
      </c>
      <c r="D35" s="186">
        <v>-74255</v>
      </c>
      <c r="E35" s="185">
        <v>0</v>
      </c>
      <c r="F35" s="186">
        <v>0</v>
      </c>
      <c r="G35" s="185">
        <v>0</v>
      </c>
      <c r="H35" s="186">
        <v>0</v>
      </c>
      <c r="I35" s="7"/>
      <c r="J35" s="7"/>
    </row>
    <row r="36" spans="2:10" ht="10.5" customHeight="1">
      <c r="B36" s="92"/>
      <c r="C36" s="84"/>
      <c r="D36" s="85"/>
      <c r="E36" s="84"/>
      <c r="F36" s="85"/>
      <c r="G36" s="84"/>
      <c r="H36" s="85"/>
      <c r="I36" s="7"/>
      <c r="J36" s="7"/>
    </row>
    <row r="37" spans="2:10" ht="15" customHeight="1">
      <c r="B37" s="196" t="s">
        <v>90</v>
      </c>
      <c r="C37" s="197">
        <v>820842</v>
      </c>
      <c r="D37" s="198">
        <v>610997</v>
      </c>
      <c r="E37" s="197">
        <v>-101696</v>
      </c>
      <c r="F37" s="198">
        <v>-74255</v>
      </c>
      <c r="G37" s="197">
        <v>820842</v>
      </c>
      <c r="H37" s="198">
        <v>610997</v>
      </c>
      <c r="I37" s="7"/>
      <c r="J37" s="7"/>
    </row>
    <row r="38" spans="2:10" ht="10.5" customHeight="1" thickBot="1">
      <c r="B38" s="199"/>
      <c r="C38" s="200"/>
      <c r="D38" s="200"/>
      <c r="E38" s="200"/>
      <c r="F38" s="200"/>
      <c r="G38" s="200"/>
      <c r="H38" s="200"/>
      <c r="I38" s="7"/>
      <c r="J38" s="7"/>
    </row>
    <row r="39" spans="2:10" ht="25.5" customHeight="1" thickBot="1">
      <c r="B39" s="347" t="s">
        <v>174</v>
      </c>
      <c r="C39" s="201">
        <v>209845</v>
      </c>
      <c r="D39" s="202">
        <v>0.34344685816787973</v>
      </c>
      <c r="E39" s="201">
        <v>0</v>
      </c>
      <c r="F39" s="201">
        <v>0</v>
      </c>
      <c r="G39" s="201">
        <v>209845</v>
      </c>
      <c r="H39" s="202">
        <v>0.34344685816787973</v>
      </c>
      <c r="I39" s="7"/>
      <c r="J39" s="7"/>
    </row>
    <row r="40" spans="2:10" ht="11.25">
      <c r="B40" s="60"/>
      <c r="C40" s="60"/>
      <c r="D40" s="60"/>
      <c r="E40" s="60"/>
      <c r="F40" s="60"/>
      <c r="G40" s="60"/>
      <c r="H40" s="60"/>
      <c r="I40" s="7"/>
      <c r="J40" s="7"/>
    </row>
  </sheetData>
  <mergeCells count="10">
    <mergeCell ref="C22:H22"/>
    <mergeCell ref="B23:B24"/>
    <mergeCell ref="C23:D23"/>
    <mergeCell ref="E23:F23"/>
    <mergeCell ref="G23:H23"/>
    <mergeCell ref="C2:H2"/>
    <mergeCell ref="B3:B4"/>
    <mergeCell ref="C3:D3"/>
    <mergeCell ref="E3:F3"/>
    <mergeCell ref="G3:H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DCE6F2"/>
    <pageSetUpPr fitToPage="1"/>
  </sheetPr>
  <dimension ref="A1:L41"/>
  <sheetViews>
    <sheetView showGridLines="0" zoomScaleNormal="100" workbookViewId="0">
      <selection activeCell="B3" sqref="B3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customWidth="1"/>
    <col min="11" max="11" width="8.7109375" style="60" customWidth="1"/>
    <col min="12" max="12" width="7.28515625" style="60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55" t="str">
        <f>+'Energy Sales Revenues'!C2:H2</f>
        <v>Cumulative Figures</v>
      </c>
      <c r="D2" s="355"/>
      <c r="E2" s="355"/>
      <c r="F2" s="355"/>
      <c r="H2" s="356" t="s">
        <v>224</v>
      </c>
      <c r="I2" s="356"/>
      <c r="J2" s="356"/>
      <c r="K2" s="356"/>
    </row>
    <row r="3" spans="1:11" ht="23.25" thickBot="1">
      <c r="B3" s="204" t="s">
        <v>205</v>
      </c>
      <c r="C3" s="205" t="str">
        <f>+'Gx Business'!C4</f>
        <v>Jun-22</v>
      </c>
      <c r="D3" s="205" t="str">
        <f>+'Gx Business'!D4</f>
        <v>Jun-21</v>
      </c>
      <c r="E3" s="205" t="s">
        <v>91</v>
      </c>
      <c r="F3" s="206" t="s">
        <v>92</v>
      </c>
      <c r="G3" s="90"/>
      <c r="H3" s="205" t="str">
        <f>+'Energy Sales Revenues'!C24</f>
        <v>Q2 2022</v>
      </c>
      <c r="I3" s="205" t="str">
        <f>+'Energy Sales Revenues'!D24</f>
        <v>Q2 2021</v>
      </c>
      <c r="J3" s="205" t="s">
        <v>91</v>
      </c>
      <c r="K3" s="206" t="s">
        <v>92</v>
      </c>
    </row>
    <row r="4" spans="1:11" s="105" customFormat="1" ht="10.5" customHeight="1">
      <c r="B4" s="207"/>
      <c r="C4" s="91"/>
      <c r="D4" s="208"/>
      <c r="E4" s="208"/>
      <c r="F4" s="209"/>
      <c r="G4" s="92"/>
      <c r="H4" s="91"/>
      <c r="I4" s="208"/>
      <c r="J4" s="208"/>
      <c r="K4" s="209"/>
    </row>
    <row r="5" spans="1:11" s="105" customFormat="1" ht="15" customHeight="1">
      <c r="B5" s="210" t="s">
        <v>93</v>
      </c>
      <c r="C5" s="197">
        <v>1915293.227</v>
      </c>
      <c r="D5" s="211">
        <v>1282914.4810000001</v>
      </c>
      <c r="E5" s="211">
        <v>632378.74599999981</v>
      </c>
      <c r="F5" s="212">
        <v>0.4929</v>
      </c>
      <c r="G5" s="93"/>
      <c r="H5" s="197">
        <v>1018208.054</v>
      </c>
      <c r="I5" s="211">
        <v>682062.39300000004</v>
      </c>
      <c r="J5" s="211">
        <v>336145.66099999996</v>
      </c>
      <c r="K5" s="212">
        <v>0.49280000000000002</v>
      </c>
    </row>
    <row r="6" spans="1:11" s="105" customFormat="1" ht="15" customHeight="1">
      <c r="B6" s="100" t="s">
        <v>94</v>
      </c>
      <c r="C6" s="185">
        <v>1835411.003</v>
      </c>
      <c r="D6" s="213">
        <v>1271571.0490000001</v>
      </c>
      <c r="E6" s="213">
        <v>563839.95399999991</v>
      </c>
      <c r="F6" s="214">
        <v>0.44340000000000002</v>
      </c>
      <c r="G6" s="93"/>
      <c r="H6" s="185">
        <v>970261.98499999999</v>
      </c>
      <c r="I6" s="213">
        <v>674247.29800000007</v>
      </c>
      <c r="J6" s="213">
        <v>296014.68699999992</v>
      </c>
      <c r="K6" s="214">
        <v>0.439</v>
      </c>
    </row>
    <row r="7" spans="1:11" s="105" customFormat="1" ht="15" customHeight="1">
      <c r="B7" s="215" t="s">
        <v>95</v>
      </c>
      <c r="C7" s="185">
        <v>79882.224000000002</v>
      </c>
      <c r="D7" s="213">
        <v>11343.432000000001</v>
      </c>
      <c r="E7" s="213">
        <v>68538.792000000001</v>
      </c>
      <c r="F7" s="214" t="s">
        <v>255</v>
      </c>
      <c r="G7" s="93"/>
      <c r="H7" s="185">
        <v>47946.069000000003</v>
      </c>
      <c r="I7" s="213">
        <v>7815.0950000000012</v>
      </c>
      <c r="J7" s="213">
        <v>40130.974000000002</v>
      </c>
      <c r="K7" s="214" t="s">
        <v>255</v>
      </c>
    </row>
    <row r="8" spans="1:11" s="105" customFormat="1" ht="15" customHeight="1">
      <c r="B8" s="106" t="s">
        <v>96</v>
      </c>
      <c r="C8" s="197">
        <v>-1562974.9790000003</v>
      </c>
      <c r="D8" s="211">
        <v>-822383.66600000008</v>
      </c>
      <c r="E8" s="211">
        <v>-740591.3130000002</v>
      </c>
      <c r="F8" s="212">
        <v>0.90049999999999997</v>
      </c>
      <c r="G8" s="93"/>
      <c r="H8" s="197">
        <v>-899474.71699999995</v>
      </c>
      <c r="I8" s="211">
        <v>-445716.77199999994</v>
      </c>
      <c r="J8" s="211">
        <v>-453757.94500000001</v>
      </c>
      <c r="K8" s="212">
        <v>1.018</v>
      </c>
    </row>
    <row r="9" spans="1:11" s="105" customFormat="1" ht="15" customHeight="1">
      <c r="B9" s="215" t="s">
        <v>97</v>
      </c>
      <c r="C9" s="185">
        <v>-936344.071</v>
      </c>
      <c r="D9" s="213">
        <v>-549117.38</v>
      </c>
      <c r="E9" s="213">
        <v>-387226.69099999999</v>
      </c>
      <c r="F9" s="214">
        <v>0.70520000000000005</v>
      </c>
      <c r="G9" s="93"/>
      <c r="H9" s="185">
        <v>-528180.72100000002</v>
      </c>
      <c r="I9" s="213">
        <v>-300013.71999999997</v>
      </c>
      <c r="J9" s="213">
        <v>-228167.00100000005</v>
      </c>
      <c r="K9" s="214">
        <v>0.76049999999999995</v>
      </c>
    </row>
    <row r="10" spans="1:11" s="105" customFormat="1" ht="15" customHeight="1">
      <c r="B10" s="100" t="s">
        <v>98</v>
      </c>
      <c r="C10" s="185">
        <v>-312474.81599999999</v>
      </c>
      <c r="D10" s="213">
        <v>-124233.30499999999</v>
      </c>
      <c r="E10" s="213">
        <v>-188241.511</v>
      </c>
      <c r="F10" s="214">
        <v>1.5152000000000001</v>
      </c>
      <c r="G10" s="93"/>
      <c r="H10" s="185">
        <v>-192750.88500000001</v>
      </c>
      <c r="I10" s="213">
        <v>-62032.383999999991</v>
      </c>
      <c r="J10" s="213">
        <v>-130718.50100000002</v>
      </c>
      <c r="K10" s="214" t="s">
        <v>255</v>
      </c>
    </row>
    <row r="11" spans="1:11" s="105" customFormat="1" ht="15" customHeight="1">
      <c r="B11" s="215" t="s">
        <v>99</v>
      </c>
      <c r="C11" s="185">
        <v>-132287.1</v>
      </c>
      <c r="D11" s="213">
        <v>-68912.909</v>
      </c>
      <c r="E11" s="213">
        <v>-63374.191000000006</v>
      </c>
      <c r="F11" s="214">
        <v>0.91959999999999997</v>
      </c>
      <c r="G11" s="93"/>
      <c r="H11" s="185">
        <v>-58016.705000000002</v>
      </c>
      <c r="I11" s="213">
        <v>-28523.074999999997</v>
      </c>
      <c r="J11" s="213">
        <v>-29493.630000000005</v>
      </c>
      <c r="K11" s="214">
        <v>1.034</v>
      </c>
    </row>
    <row r="12" spans="1:11" s="105" customFormat="1" ht="15" customHeight="1">
      <c r="B12" s="100" t="s">
        <v>100</v>
      </c>
      <c r="C12" s="185">
        <v>-181868.992</v>
      </c>
      <c r="D12" s="213">
        <v>-80120.072</v>
      </c>
      <c r="E12" s="213">
        <v>-101748.92</v>
      </c>
      <c r="F12" s="214">
        <v>1.27</v>
      </c>
      <c r="G12" s="93"/>
      <c r="H12" s="185">
        <v>-120526.40599999999</v>
      </c>
      <c r="I12" s="213">
        <v>-55147.593000000001</v>
      </c>
      <c r="J12" s="213">
        <v>-65378.812999999987</v>
      </c>
      <c r="K12" s="214">
        <v>1.1855</v>
      </c>
    </row>
    <row r="13" spans="1:11" s="105" customFormat="1" ht="15" customHeight="1">
      <c r="B13" s="210" t="s">
        <v>101</v>
      </c>
      <c r="C13" s="197">
        <v>352318.24799999967</v>
      </c>
      <c r="D13" s="211">
        <v>460530.81500000006</v>
      </c>
      <c r="E13" s="211">
        <v>-108212.56700000039</v>
      </c>
      <c r="F13" s="212">
        <v>-0.23499999999999999</v>
      </c>
      <c r="G13" s="93"/>
      <c r="H13" s="197">
        <v>118733.33700000006</v>
      </c>
      <c r="I13" s="211">
        <v>236345.6210000001</v>
      </c>
      <c r="J13" s="211">
        <v>-117612.28400000004</v>
      </c>
      <c r="K13" s="212">
        <v>-0.49759999999999999</v>
      </c>
    </row>
    <row r="14" spans="1:11" s="105" customFormat="1" ht="15" customHeight="1">
      <c r="B14" s="100" t="s">
        <v>102</v>
      </c>
      <c r="C14" s="185">
        <v>15653.162</v>
      </c>
      <c r="D14" s="213">
        <v>14264.865</v>
      </c>
      <c r="E14" s="213">
        <v>1388.2970000000005</v>
      </c>
      <c r="F14" s="214">
        <v>9.7299999999999998E-2</v>
      </c>
      <c r="G14" s="93"/>
      <c r="H14" s="185">
        <v>4945.0069999999996</v>
      </c>
      <c r="I14" s="213">
        <v>8455.4349999999995</v>
      </c>
      <c r="J14" s="213">
        <v>-3510.4279999999999</v>
      </c>
      <c r="K14" s="214">
        <v>-0.41520000000000001</v>
      </c>
    </row>
    <row r="15" spans="1:11" s="105" customFormat="1" ht="15" customHeight="1">
      <c r="B15" s="215" t="s">
        <v>103</v>
      </c>
      <c r="C15" s="185">
        <v>-74372.256999999998</v>
      </c>
      <c r="D15" s="213">
        <v>-94420.308000000005</v>
      </c>
      <c r="E15" s="213">
        <v>20048.051000000007</v>
      </c>
      <c r="F15" s="214">
        <v>-0.21229999999999999</v>
      </c>
      <c r="G15" s="93"/>
      <c r="H15" s="185">
        <v>-39102.606999999996</v>
      </c>
      <c r="I15" s="213">
        <v>-52860.597000000002</v>
      </c>
      <c r="J15" s="213">
        <v>13757.990000000005</v>
      </c>
      <c r="K15" s="214">
        <v>-0.26029999999999998</v>
      </c>
    </row>
    <row r="16" spans="1:11" s="105" customFormat="1" ht="15" customHeight="1">
      <c r="B16" s="100" t="s">
        <v>104</v>
      </c>
      <c r="C16" s="185">
        <v>-85889.32</v>
      </c>
      <c r="D16" s="213">
        <v>-86535.231</v>
      </c>
      <c r="E16" s="213">
        <v>645.91099999999278</v>
      </c>
      <c r="F16" s="214">
        <v>-7.4999999999999997E-3</v>
      </c>
      <c r="G16" s="93"/>
      <c r="H16" s="185">
        <v>-42377.421000000009</v>
      </c>
      <c r="I16" s="213">
        <v>-46424.133000000002</v>
      </c>
      <c r="J16" s="213">
        <v>4046.7119999999923</v>
      </c>
      <c r="K16" s="214">
        <v>-8.72E-2</v>
      </c>
    </row>
    <row r="17" spans="2:12" s="105" customFormat="1" ht="15" customHeight="1">
      <c r="B17" s="210" t="s">
        <v>207</v>
      </c>
      <c r="C17" s="197">
        <v>207709.83299999969</v>
      </c>
      <c r="D17" s="211">
        <v>293840.14100000006</v>
      </c>
      <c r="E17" s="211">
        <v>-86130.308000000368</v>
      </c>
      <c r="F17" s="212">
        <v>-0.29310000000000003</v>
      </c>
      <c r="G17" s="68"/>
      <c r="H17" s="197">
        <v>42198.316000000043</v>
      </c>
      <c r="I17" s="211">
        <v>145516.32600000009</v>
      </c>
      <c r="J17" s="211">
        <v>-103318.01000000004</v>
      </c>
      <c r="K17" s="212">
        <v>-0.71</v>
      </c>
    </row>
    <row r="18" spans="2:12" s="105" customFormat="1" ht="15" customHeight="1">
      <c r="B18" s="215" t="s">
        <v>105</v>
      </c>
      <c r="C18" s="185">
        <v>-115987.32799999999</v>
      </c>
      <c r="D18" s="213">
        <v>-101203.806</v>
      </c>
      <c r="E18" s="213">
        <v>-14783.521999999997</v>
      </c>
      <c r="F18" s="214">
        <v>0.14610000000000001</v>
      </c>
      <c r="G18" s="93"/>
      <c r="H18" s="185">
        <v>-59634.130999999994</v>
      </c>
      <c r="I18" s="213">
        <v>-50356.244999999995</v>
      </c>
      <c r="J18" s="213">
        <v>-9277.8859999999986</v>
      </c>
      <c r="K18" s="214">
        <v>0.1842</v>
      </c>
    </row>
    <row r="19" spans="2:12" s="105" customFormat="1" ht="15" customHeight="1">
      <c r="B19" s="215" t="s">
        <v>233</v>
      </c>
      <c r="C19" s="185">
        <v>0</v>
      </c>
      <c r="D19" s="213">
        <v>0</v>
      </c>
      <c r="E19" s="213">
        <v>0</v>
      </c>
      <c r="F19" s="214" t="s">
        <v>255</v>
      </c>
      <c r="G19" s="93"/>
      <c r="H19" s="185">
        <v>0</v>
      </c>
      <c r="I19" s="213">
        <v>0</v>
      </c>
      <c r="J19" s="213">
        <v>0</v>
      </c>
      <c r="K19" s="214" t="s">
        <v>255</v>
      </c>
    </row>
    <row r="20" spans="2:12" s="105" customFormat="1" ht="15" customHeight="1">
      <c r="B20" s="100" t="s">
        <v>234</v>
      </c>
      <c r="C20" s="185">
        <v>-15492.521000000001</v>
      </c>
      <c r="D20" s="213">
        <v>-7474.0249999999996</v>
      </c>
      <c r="E20" s="213">
        <v>-8018.496000000001</v>
      </c>
      <c r="F20" s="214">
        <v>1.0728</v>
      </c>
      <c r="G20" s="93"/>
      <c r="H20" s="185">
        <v>-9761.1370000000006</v>
      </c>
      <c r="I20" s="213">
        <v>-3351.6529999999993</v>
      </c>
      <c r="J20" s="213">
        <v>-6409.4840000000013</v>
      </c>
      <c r="K20" s="214">
        <v>1.9123000000000001</v>
      </c>
    </row>
    <row r="21" spans="2:12" s="105" customFormat="1" ht="15" customHeight="1">
      <c r="B21" s="210" t="s">
        <v>206</v>
      </c>
      <c r="C21" s="197">
        <v>76229.983999999706</v>
      </c>
      <c r="D21" s="211">
        <v>185162.31000000008</v>
      </c>
      <c r="E21" s="211">
        <v>-108932.32600000038</v>
      </c>
      <c r="F21" s="212">
        <v>-0.58830000000000005</v>
      </c>
      <c r="G21" s="93"/>
      <c r="H21" s="197">
        <v>-27196.951999999954</v>
      </c>
      <c r="I21" s="211">
        <v>91808.428000000087</v>
      </c>
      <c r="J21" s="211">
        <v>-119005.38000000003</v>
      </c>
      <c r="K21" s="212">
        <v>-1.2962</v>
      </c>
    </row>
    <row r="22" spans="2:12" s="105" customFormat="1" ht="15" customHeight="1">
      <c r="B22" s="106" t="s">
        <v>251</v>
      </c>
      <c r="C22" s="185">
        <v>-46375.991000000002</v>
      </c>
      <c r="D22" s="213">
        <v>-92797.765000000014</v>
      </c>
      <c r="E22" s="213">
        <v>46421.774000000012</v>
      </c>
      <c r="F22" s="214">
        <v>-0.50019999999999998</v>
      </c>
      <c r="G22" s="93"/>
      <c r="H22" s="185">
        <v>-16918.685000000005</v>
      </c>
      <c r="I22" s="213">
        <v>-54483.638000000006</v>
      </c>
      <c r="J22" s="213">
        <v>37564.953000000001</v>
      </c>
      <c r="K22" s="214">
        <v>-0.6895</v>
      </c>
    </row>
    <row r="23" spans="2:12" s="105" customFormat="1" ht="15" customHeight="1">
      <c r="B23" s="215" t="s">
        <v>106</v>
      </c>
      <c r="C23" s="185">
        <v>30270.127</v>
      </c>
      <c r="D23" s="213">
        <v>11046.057000000001</v>
      </c>
      <c r="E23" s="213">
        <v>19224.07</v>
      </c>
      <c r="F23" s="214">
        <v>1.7403999999999999</v>
      </c>
      <c r="G23" s="93"/>
      <c r="H23" s="185">
        <v>23220.442999999999</v>
      </c>
      <c r="I23" s="213">
        <v>6594.5530000000008</v>
      </c>
      <c r="J23" s="213">
        <v>16625.89</v>
      </c>
      <c r="K23" s="214" t="s">
        <v>255</v>
      </c>
    </row>
    <row r="24" spans="2:12" s="105" customFormat="1" ht="15" customHeight="1">
      <c r="B24" s="100" t="s">
        <v>107</v>
      </c>
      <c r="C24" s="185">
        <v>-80567.784</v>
      </c>
      <c r="D24" s="213">
        <v>-100512.38800000001</v>
      </c>
      <c r="E24" s="213">
        <v>19944.604000000007</v>
      </c>
      <c r="F24" s="214">
        <v>-0.19839999999999999</v>
      </c>
      <c r="G24" s="93"/>
      <c r="H24" s="185">
        <v>-47013.955000000002</v>
      </c>
      <c r="I24" s="213">
        <v>-46290.919000000009</v>
      </c>
      <c r="J24" s="213">
        <v>-723.03599999999278</v>
      </c>
      <c r="K24" s="214">
        <v>1.5599999999999999E-2</v>
      </c>
    </row>
    <row r="25" spans="2:12" s="105" customFormat="1" ht="15" customHeight="1">
      <c r="B25" s="215" t="s">
        <v>108</v>
      </c>
      <c r="C25" s="185">
        <v>7070.7529999999997</v>
      </c>
      <c r="D25" s="213">
        <v>972.654</v>
      </c>
      <c r="E25" s="213">
        <v>6098.0990000000002</v>
      </c>
      <c r="F25" s="214" t="s">
        <v>255</v>
      </c>
      <c r="G25" s="93"/>
      <c r="H25" s="185">
        <v>7166.0689999999995</v>
      </c>
      <c r="I25" s="213">
        <v>1739.7370000000001</v>
      </c>
      <c r="J25" s="213">
        <v>5426.3319999999994</v>
      </c>
      <c r="K25" s="214" t="s">
        <v>255</v>
      </c>
    </row>
    <row r="26" spans="2:12" s="105" customFormat="1" ht="15" customHeight="1">
      <c r="B26" s="100" t="s">
        <v>109</v>
      </c>
      <c r="C26" s="185">
        <v>-3149.087</v>
      </c>
      <c r="D26" s="213">
        <v>-4304.0879999999997</v>
      </c>
      <c r="E26" s="213">
        <v>1155.0009999999997</v>
      </c>
      <c r="F26" s="214">
        <v>-0.26829999999999998</v>
      </c>
      <c r="G26" s="93"/>
      <c r="H26" s="185">
        <v>-291.24200000000019</v>
      </c>
      <c r="I26" s="213">
        <v>-16527.008999999998</v>
      </c>
      <c r="J26" s="213">
        <v>16235.766999999998</v>
      </c>
      <c r="K26" s="214">
        <v>-0.98240000000000005</v>
      </c>
    </row>
    <row r="27" spans="2:12" s="105" customFormat="1" ht="15" customHeight="1">
      <c r="B27" s="210" t="s">
        <v>110</v>
      </c>
      <c r="C27" s="197">
        <v>2460.6689999999999</v>
      </c>
      <c r="D27" s="211">
        <v>316.93900000000002</v>
      </c>
      <c r="E27" s="211">
        <v>2143.73</v>
      </c>
      <c r="F27" s="212" t="s">
        <v>255</v>
      </c>
      <c r="G27" s="93"/>
      <c r="H27" s="197">
        <v>1726.4849999999999</v>
      </c>
      <c r="I27" s="211">
        <v>-93.435999999999979</v>
      </c>
      <c r="J27" s="211">
        <v>1819.9209999999998</v>
      </c>
      <c r="K27" s="212" t="s">
        <v>255</v>
      </c>
      <c r="L27" s="92"/>
    </row>
    <row r="28" spans="2:12" s="105" customFormat="1" ht="15" customHeight="1">
      <c r="B28" s="215" t="s">
        <v>194</v>
      </c>
      <c r="C28" s="185">
        <v>97.641999999999996</v>
      </c>
      <c r="D28" s="213">
        <v>0</v>
      </c>
      <c r="E28" s="213">
        <v>97.641999999999996</v>
      </c>
      <c r="F28" s="214" t="s">
        <v>255</v>
      </c>
      <c r="G28" s="93"/>
      <c r="H28" s="185">
        <v>97.641999999999996</v>
      </c>
      <c r="I28" s="213">
        <v>0</v>
      </c>
      <c r="J28" s="213">
        <v>97.641999999999996</v>
      </c>
      <c r="K28" s="214" t="s">
        <v>255</v>
      </c>
    </row>
    <row r="29" spans="2:12" s="105" customFormat="1" ht="15" customHeight="1">
      <c r="B29" s="215" t="s">
        <v>250</v>
      </c>
      <c r="C29" s="185">
        <v>810.77599999999995</v>
      </c>
      <c r="D29" s="213">
        <v>0</v>
      </c>
      <c r="E29" s="213">
        <v>810.77599999999995</v>
      </c>
      <c r="F29" s="214" t="s">
        <v>255</v>
      </c>
      <c r="G29" s="93"/>
      <c r="H29" s="185">
        <v>534.59799999999996</v>
      </c>
      <c r="I29" s="213">
        <v>0</v>
      </c>
      <c r="J29" s="213">
        <v>534.59799999999996</v>
      </c>
      <c r="K29" s="214" t="s">
        <v>255</v>
      </c>
    </row>
    <row r="30" spans="2:12" s="105" customFormat="1" ht="15" customHeight="1">
      <c r="B30" s="100" t="s">
        <v>111</v>
      </c>
      <c r="C30" s="185">
        <v>1552.251</v>
      </c>
      <c r="D30" s="213">
        <v>316.93900000000002</v>
      </c>
      <c r="E30" s="213">
        <v>1235.3119999999999</v>
      </c>
      <c r="F30" s="214" t="s">
        <v>255</v>
      </c>
      <c r="G30" s="93"/>
      <c r="H30" s="185">
        <v>1094.2449999999999</v>
      </c>
      <c r="I30" s="213">
        <v>-93.435999999999979</v>
      </c>
      <c r="J30" s="213">
        <v>1187.6809999999998</v>
      </c>
      <c r="K30" s="214" t="s">
        <v>255</v>
      </c>
    </row>
    <row r="31" spans="2:12" s="105" customFormat="1" ht="15" customHeight="1">
      <c r="B31" s="210" t="s">
        <v>112</v>
      </c>
      <c r="C31" s="197">
        <v>32314.661999999706</v>
      </c>
      <c r="D31" s="211">
        <v>92681.484000000069</v>
      </c>
      <c r="E31" s="211">
        <v>-60366.822000000364</v>
      </c>
      <c r="F31" s="212">
        <v>-0.65129999999999999</v>
      </c>
      <c r="G31" s="93"/>
      <c r="H31" s="197">
        <v>-42389.151999999958</v>
      </c>
      <c r="I31" s="211">
        <v>37231.354000000079</v>
      </c>
      <c r="J31" s="211">
        <v>-79620.506000000038</v>
      </c>
      <c r="K31" s="212" t="s">
        <v>255</v>
      </c>
    </row>
    <row r="32" spans="2:12" s="105" customFormat="1" ht="15" customHeight="1">
      <c r="B32" s="215" t="s">
        <v>113</v>
      </c>
      <c r="C32" s="185">
        <v>25007.940999999999</v>
      </c>
      <c r="D32" s="213">
        <v>-20537.181</v>
      </c>
      <c r="E32" s="213">
        <v>45545.122000000003</v>
      </c>
      <c r="F32" s="214" t="s">
        <v>255</v>
      </c>
      <c r="G32" s="93"/>
      <c r="H32" s="185">
        <v>34166.447</v>
      </c>
      <c r="I32" s="213">
        <v>-12482.916000000001</v>
      </c>
      <c r="J32" s="213">
        <v>46649.362999999998</v>
      </c>
      <c r="K32" s="214" t="s">
        <v>255</v>
      </c>
    </row>
    <row r="33" spans="2:12" s="105" customFormat="1" ht="10.5" customHeight="1" thickBot="1">
      <c r="B33" s="216"/>
      <c r="C33" s="217"/>
      <c r="D33" s="217"/>
      <c r="E33" s="217"/>
      <c r="F33" s="218"/>
      <c r="G33" s="93"/>
      <c r="H33" s="217"/>
      <c r="I33" s="217"/>
      <c r="J33" s="217"/>
      <c r="K33" s="218"/>
    </row>
    <row r="34" spans="2:12" s="105" customFormat="1" ht="15" customHeight="1" thickBot="1">
      <c r="B34" s="219" t="s">
        <v>114</v>
      </c>
      <c r="C34" s="220">
        <v>57322.602999999704</v>
      </c>
      <c r="D34" s="220">
        <v>72144.303000000073</v>
      </c>
      <c r="E34" s="220">
        <v>-14821.700000000368</v>
      </c>
      <c r="F34" s="221">
        <v>-0.2054</v>
      </c>
      <c r="G34" s="97"/>
      <c r="H34" s="220">
        <v>-8222.7049999999581</v>
      </c>
      <c r="I34" s="220">
        <v>24748.438000000078</v>
      </c>
      <c r="J34" s="220">
        <v>-32971.14300000004</v>
      </c>
      <c r="K34" s="221">
        <v>-1.3323</v>
      </c>
    </row>
    <row r="35" spans="2:12" s="105" customFormat="1" ht="15" customHeight="1">
      <c r="B35" s="222" t="s">
        <v>115</v>
      </c>
      <c r="C35" s="197">
        <v>49196.819000000003</v>
      </c>
      <c r="D35" s="223">
        <v>63440.000999999997</v>
      </c>
      <c r="E35" s="223">
        <v>-14243.181999999993</v>
      </c>
      <c r="F35" s="96">
        <v>-0.22450000000000001</v>
      </c>
      <c r="G35" s="99"/>
      <c r="H35" s="197">
        <v>-11145.295999999995</v>
      </c>
      <c r="I35" s="223">
        <v>19716.865999999995</v>
      </c>
      <c r="J35" s="223">
        <v>-30862.161999999989</v>
      </c>
      <c r="K35" s="96">
        <v>-1.5652999999999999</v>
      </c>
    </row>
    <row r="36" spans="2:12" s="105" customFormat="1" ht="15" customHeight="1">
      <c r="B36" s="224" t="s">
        <v>116</v>
      </c>
      <c r="C36" s="185">
        <v>8125.7839999999997</v>
      </c>
      <c r="D36" s="213">
        <v>8704.3019999999997</v>
      </c>
      <c r="E36" s="213">
        <v>-578.51800000000003</v>
      </c>
      <c r="F36" s="214">
        <v>-6.6500000000000004E-2</v>
      </c>
      <c r="G36" s="93"/>
      <c r="H36" s="185">
        <v>2922.5909999999994</v>
      </c>
      <c r="I36" s="213">
        <v>5031.5720000000001</v>
      </c>
      <c r="J36" s="213">
        <v>-2108.9810000000007</v>
      </c>
      <c r="K36" s="214">
        <v>-0.41909999999999997</v>
      </c>
    </row>
    <row r="37" spans="2:12" s="105" customFormat="1" ht="10.5" customHeight="1">
      <c r="B37" s="225"/>
      <c r="C37" s="226"/>
      <c r="D37" s="227"/>
      <c r="E37" s="227"/>
      <c r="F37" s="121"/>
      <c r="G37" s="92"/>
      <c r="H37" s="226"/>
      <c r="I37" s="227"/>
      <c r="J37" s="227"/>
      <c r="K37" s="121"/>
    </row>
    <row r="38" spans="2:12" s="102" customFormat="1" ht="15" customHeight="1">
      <c r="B38" s="210" t="s">
        <v>117</v>
      </c>
      <c r="C38" s="228">
        <v>0.71128043634611315</v>
      </c>
      <c r="D38" s="229">
        <v>0.91720628508680313</v>
      </c>
      <c r="E38" s="229">
        <v>-0.20592584874068998</v>
      </c>
      <c r="F38" s="212">
        <v>-0.22450000000000001</v>
      </c>
      <c r="G38" s="92"/>
      <c r="H38" s="228">
        <v>-0.16113706461563268</v>
      </c>
      <c r="I38" s="229">
        <v>0.28506357396517523</v>
      </c>
      <c r="J38" s="229">
        <v>-0.44620063858080794</v>
      </c>
      <c r="K38" s="212">
        <v>-1.5652999999999999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4" t="s">
        <v>260</v>
      </c>
      <c r="C40" s="364"/>
      <c r="D40" s="364"/>
      <c r="E40" s="364"/>
      <c r="F40" s="364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5" t="s">
        <v>21</v>
      </c>
      <c r="J69" s="365"/>
      <c r="K69" s="365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DCE6F2"/>
    <pageSetUpPr fitToPage="1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2" width="9.140625" style="7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55" t="str">
        <f>+'Energy Sales Revenues'!C2:H2</f>
        <v>Cumulative Figures</v>
      </c>
      <c r="D2" s="355"/>
      <c r="E2" s="355"/>
      <c r="F2" s="355"/>
      <c r="H2" s="356" t="s">
        <v>224</v>
      </c>
      <c r="I2" s="356"/>
      <c r="J2" s="356"/>
      <c r="K2" s="356"/>
    </row>
    <row r="3" spans="1:11" ht="23.25" thickBot="1">
      <c r="B3" s="230" t="s">
        <v>208</v>
      </c>
      <c r="C3" s="205" t="str">
        <f>+'Gx Business'!C4</f>
        <v>Jun-22</v>
      </c>
      <c r="D3" s="205" t="str">
        <f>+'Gx Business'!D4</f>
        <v>Jun-21</v>
      </c>
      <c r="E3" s="205" t="s">
        <v>91</v>
      </c>
      <c r="F3" s="231" t="s">
        <v>92</v>
      </c>
      <c r="H3" s="205" t="str">
        <f>+'Energy Sales Revenues'!C24</f>
        <v>Q2 2022</v>
      </c>
      <c r="I3" s="205" t="str">
        <f>+'Energy Sales Revenues'!D24</f>
        <v>Q2 2021</v>
      </c>
      <c r="J3" s="205" t="s">
        <v>91</v>
      </c>
      <c r="K3" s="231" t="s">
        <v>92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2" t="s">
        <v>163</v>
      </c>
      <c r="C5" s="185">
        <v>1449568.0859999999</v>
      </c>
      <c r="D5" s="213">
        <v>866783.56400000001</v>
      </c>
      <c r="E5" s="213">
        <v>582784.52199999988</v>
      </c>
      <c r="F5" s="214">
        <v>0.6724</v>
      </c>
      <c r="G5" s="59"/>
      <c r="H5" s="185">
        <v>770127.80099999986</v>
      </c>
      <c r="I5" s="213">
        <v>463114.73600000003</v>
      </c>
      <c r="J5" s="213">
        <v>307013.06499999983</v>
      </c>
      <c r="K5" s="214">
        <v>0.66290000000000004</v>
      </c>
    </row>
    <row r="6" spans="1:11" ht="15" customHeight="1">
      <c r="B6" s="59" t="s">
        <v>273</v>
      </c>
      <c r="C6" s="185">
        <v>658142.56499999994</v>
      </c>
      <c r="D6" s="213">
        <v>557290.66399999999</v>
      </c>
      <c r="E6" s="213">
        <v>100851.90099999995</v>
      </c>
      <c r="F6" s="214">
        <v>0.18099999999999999</v>
      </c>
      <c r="G6" s="59"/>
      <c r="H6" s="185">
        <v>352026.27899999992</v>
      </c>
      <c r="I6" s="213">
        <v>295863.56299999997</v>
      </c>
      <c r="J6" s="213">
        <v>56162.715999999957</v>
      </c>
      <c r="K6" s="214">
        <v>0.1898</v>
      </c>
    </row>
    <row r="7" spans="1:11" ht="15" customHeight="1">
      <c r="B7" s="232" t="s">
        <v>119</v>
      </c>
      <c r="C7" s="185">
        <v>-192417.424</v>
      </c>
      <c r="D7" s="213">
        <v>-141159.747</v>
      </c>
      <c r="E7" s="213">
        <v>-51257.676999999996</v>
      </c>
      <c r="F7" s="214">
        <v>0.36309999999999998</v>
      </c>
      <c r="G7" s="59"/>
      <c r="H7" s="185">
        <v>-103946.026</v>
      </c>
      <c r="I7" s="213">
        <v>-76915.906000000003</v>
      </c>
      <c r="J7" s="213">
        <v>-27030.119999999995</v>
      </c>
      <c r="K7" s="214">
        <v>0.35139999999999999</v>
      </c>
    </row>
    <row r="8" spans="1:11" ht="15" customHeight="1">
      <c r="B8" s="233" t="s">
        <v>209</v>
      </c>
      <c r="C8" s="197">
        <v>1915293.2269999995</v>
      </c>
      <c r="D8" s="211">
        <v>1282914.4810000001</v>
      </c>
      <c r="E8" s="211">
        <v>632378.74599999934</v>
      </c>
      <c r="F8" s="212">
        <v>0.4929</v>
      </c>
      <c r="G8" s="115"/>
      <c r="H8" s="197">
        <v>1018208.0539999999</v>
      </c>
      <c r="I8" s="211">
        <v>682062.39300000004</v>
      </c>
      <c r="J8" s="211">
        <v>336145.66099999985</v>
      </c>
      <c r="K8" s="212">
        <v>0.49280000000000002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2" t="s">
        <v>164</v>
      </c>
      <c r="C10" s="185">
        <v>-1226009.1440000001</v>
      </c>
      <c r="D10" s="213">
        <v>-511048.47499999998</v>
      </c>
      <c r="E10" s="213">
        <v>-714960.66900000011</v>
      </c>
      <c r="F10" s="214">
        <v>1.399</v>
      </c>
      <c r="G10" s="59"/>
      <c r="H10" s="185">
        <v>-712827.64900000009</v>
      </c>
      <c r="I10" s="213">
        <v>-276990.09699999995</v>
      </c>
      <c r="J10" s="213">
        <v>-435837.55200000014</v>
      </c>
      <c r="K10" s="214">
        <v>1.5734999999999999</v>
      </c>
    </row>
    <row r="11" spans="1:11" ht="15" customHeight="1">
      <c r="B11" s="59" t="s">
        <v>274</v>
      </c>
      <c r="C11" s="185">
        <v>-521545.21299999999</v>
      </c>
      <c r="D11" s="213">
        <v>-452467.08199999999</v>
      </c>
      <c r="E11" s="213">
        <v>-69078.130999999994</v>
      </c>
      <c r="F11" s="214">
        <v>0.1527</v>
      </c>
      <c r="G11" s="59"/>
      <c r="H11" s="185">
        <v>-285252.25599999999</v>
      </c>
      <c r="I11" s="213">
        <v>-246305.34700000001</v>
      </c>
      <c r="J11" s="213">
        <v>-38946.908999999985</v>
      </c>
      <c r="K11" s="214">
        <v>0.15809999999999999</v>
      </c>
    </row>
    <row r="12" spans="1:11" ht="15" customHeight="1">
      <c r="B12" s="232" t="s">
        <v>119</v>
      </c>
      <c r="C12" s="185">
        <v>184579.378</v>
      </c>
      <c r="D12" s="213">
        <v>141131.891</v>
      </c>
      <c r="E12" s="213">
        <v>43447.486999999994</v>
      </c>
      <c r="F12" s="214">
        <v>0.30790000000000001</v>
      </c>
      <c r="G12" s="59"/>
      <c r="H12" s="185">
        <v>98605.187999999995</v>
      </c>
      <c r="I12" s="213">
        <v>77578.672000000006</v>
      </c>
      <c r="J12" s="213">
        <v>21026.515999999989</v>
      </c>
      <c r="K12" s="214">
        <v>0.27100000000000002</v>
      </c>
    </row>
    <row r="13" spans="1:11" ht="15" customHeight="1">
      <c r="B13" s="233" t="s">
        <v>210</v>
      </c>
      <c r="C13" s="197">
        <v>-1562974.9790000001</v>
      </c>
      <c r="D13" s="211">
        <v>-822383.66599999997</v>
      </c>
      <c r="E13" s="211">
        <v>-740591.31300000008</v>
      </c>
      <c r="F13" s="212">
        <v>0.90049999999999997</v>
      </c>
      <c r="G13" s="115"/>
      <c r="H13" s="197">
        <v>-899474.71700000006</v>
      </c>
      <c r="I13" s="211">
        <v>-445716.77199999994</v>
      </c>
      <c r="J13" s="211">
        <v>-453757.94500000012</v>
      </c>
      <c r="K13" s="212">
        <v>1.018</v>
      </c>
    </row>
    <row r="14" spans="1:11" ht="10.5" customHeight="1">
      <c r="B14" s="59"/>
      <c r="C14" s="349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2" t="s">
        <v>120</v>
      </c>
      <c r="C15" s="185">
        <v>-26335.606</v>
      </c>
      <c r="D15" s="213">
        <v>-33185.718000000001</v>
      </c>
      <c r="E15" s="213">
        <v>6850.112000000001</v>
      </c>
      <c r="F15" s="214">
        <v>-0.2064</v>
      </c>
      <c r="G15" s="59"/>
      <c r="H15" s="185">
        <v>-17854.428</v>
      </c>
      <c r="I15" s="213">
        <v>-18622.781000000003</v>
      </c>
      <c r="J15" s="213">
        <v>768.35300000000279</v>
      </c>
      <c r="K15" s="214">
        <v>-4.1300000000000003E-2</v>
      </c>
    </row>
    <row r="16" spans="1:11" ht="15" customHeight="1">
      <c r="B16" s="232" t="s">
        <v>121</v>
      </c>
      <c r="C16" s="185">
        <v>-56077.741999999998</v>
      </c>
      <c r="D16" s="213">
        <v>-56394.476000000002</v>
      </c>
      <c r="E16" s="213">
        <v>316.73400000000402</v>
      </c>
      <c r="F16" s="214">
        <v>-5.5999999999999999E-3</v>
      </c>
      <c r="G16" s="59"/>
      <c r="H16" s="185">
        <v>-26660.667999999998</v>
      </c>
      <c r="I16" s="213">
        <v>-29504.651000000002</v>
      </c>
      <c r="J16" s="213">
        <v>2843.9830000000038</v>
      </c>
      <c r="K16" s="214">
        <v>-9.64E-2</v>
      </c>
    </row>
    <row r="17" spans="2:11" ht="15" customHeight="1">
      <c r="B17" s="233" t="s">
        <v>122</v>
      </c>
      <c r="C17" s="197">
        <v>-82413.347999999998</v>
      </c>
      <c r="D17" s="211">
        <v>-89580.194000000003</v>
      </c>
      <c r="E17" s="211">
        <v>7166.846000000005</v>
      </c>
      <c r="F17" s="212">
        <v>-0.08</v>
      </c>
      <c r="G17" s="115"/>
      <c r="H17" s="197">
        <v>-44515.095999999998</v>
      </c>
      <c r="I17" s="211">
        <v>-48127.432000000001</v>
      </c>
      <c r="J17" s="211">
        <v>3612.336000000003</v>
      </c>
      <c r="K17" s="212">
        <v>-7.51E-2</v>
      </c>
    </row>
    <row r="18" spans="2:11" ht="15" customHeight="1">
      <c r="B18" s="59" t="s">
        <v>120</v>
      </c>
      <c r="C18" s="185">
        <v>-11549.22</v>
      </c>
      <c r="D18" s="213">
        <v>-24182.982</v>
      </c>
      <c r="E18" s="213">
        <v>12633.762000000001</v>
      </c>
      <c r="F18" s="214">
        <v>-0.52239999999999998</v>
      </c>
      <c r="G18" s="59"/>
      <c r="H18" s="185">
        <v>-5594.713999999999</v>
      </c>
      <c r="I18" s="213">
        <v>-13477.534</v>
      </c>
      <c r="J18" s="213">
        <v>7882.8200000000006</v>
      </c>
      <c r="K18" s="214">
        <v>-0.58489999999999998</v>
      </c>
    </row>
    <row r="19" spans="2:11" ht="15" customHeight="1">
      <c r="B19" s="232" t="s">
        <v>121</v>
      </c>
      <c r="C19" s="185">
        <v>-35506.832999999999</v>
      </c>
      <c r="D19" s="213">
        <v>-37447.904000000002</v>
      </c>
      <c r="E19" s="213">
        <v>1941.0710000000036</v>
      </c>
      <c r="F19" s="214">
        <v>-5.1799999999999999E-2</v>
      </c>
      <c r="G19" s="59"/>
      <c r="H19" s="185">
        <v>-17776.177</v>
      </c>
      <c r="I19" s="213">
        <v>-18428.422000000002</v>
      </c>
      <c r="J19" s="213">
        <v>652.24500000000262</v>
      </c>
      <c r="K19" s="214">
        <v>-3.5400000000000001E-2</v>
      </c>
    </row>
    <row r="20" spans="2:11" ht="15" customHeight="1">
      <c r="B20" s="233" t="s">
        <v>267</v>
      </c>
      <c r="C20" s="197">
        <v>-47056.053</v>
      </c>
      <c r="D20" s="211">
        <v>-61630.885999999999</v>
      </c>
      <c r="E20" s="211">
        <v>14574.832999999999</v>
      </c>
      <c r="F20" s="212">
        <v>-0.23649999999999999</v>
      </c>
      <c r="G20" s="115"/>
      <c r="H20" s="197">
        <v>-23370.891</v>
      </c>
      <c r="I20" s="211">
        <v>-31905.956000000002</v>
      </c>
      <c r="J20" s="211">
        <v>8535.0650000000023</v>
      </c>
      <c r="K20" s="212">
        <v>-0.26750000000000002</v>
      </c>
    </row>
    <row r="21" spans="2:11" ht="15" customHeight="1">
      <c r="B21" s="232" t="s">
        <v>119</v>
      </c>
      <c r="C21" s="185">
        <v>-15139.013999999999</v>
      </c>
      <c r="D21" s="213">
        <v>-15479.593999999999</v>
      </c>
      <c r="E21" s="213">
        <v>340.57999999999993</v>
      </c>
      <c r="F21" s="214">
        <v>-2.1999999999999999E-2</v>
      </c>
      <c r="G21" s="59"/>
      <c r="H21" s="185">
        <v>-8649.0339999999997</v>
      </c>
      <c r="I21" s="213">
        <v>-10795.906999999999</v>
      </c>
      <c r="J21" s="213">
        <v>2146.8729999999996</v>
      </c>
      <c r="K21" s="214">
        <v>-0.19889999999999999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118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3" t="s">
        <v>165</v>
      </c>
      <c r="C24" s="197">
        <v>141145.59399999981</v>
      </c>
      <c r="D24" s="211">
        <v>266154.89500000002</v>
      </c>
      <c r="E24" s="211">
        <v>-125009.30100000021</v>
      </c>
      <c r="F24" s="212">
        <v>-0.46970000000000001</v>
      </c>
      <c r="G24" s="115"/>
      <c r="H24" s="197">
        <v>12785.055999999771</v>
      </c>
      <c r="I24" s="211">
        <v>137997.20700000008</v>
      </c>
      <c r="J24" s="211">
        <v>-125212.1510000003</v>
      </c>
      <c r="K24" s="212">
        <v>-0.90739999999999998</v>
      </c>
    </row>
    <row r="25" spans="2:11" ht="15" customHeight="1">
      <c r="B25" s="233" t="s">
        <v>268</v>
      </c>
      <c r="C25" s="197">
        <v>89541.298999999955</v>
      </c>
      <c r="D25" s="211">
        <v>43192.695999999996</v>
      </c>
      <c r="E25" s="211">
        <v>46348.602999999959</v>
      </c>
      <c r="F25" s="212">
        <v>1.0730999999999999</v>
      </c>
      <c r="G25" s="115"/>
      <c r="H25" s="197">
        <v>43403.131999999925</v>
      </c>
      <c r="I25" s="211">
        <v>17652.259999999955</v>
      </c>
      <c r="J25" s="211">
        <v>25750.87199999997</v>
      </c>
      <c r="K25" s="212">
        <v>1.4588000000000001</v>
      </c>
    </row>
    <row r="26" spans="2:11" ht="15" customHeight="1">
      <c r="B26" s="232" t="s">
        <v>119</v>
      </c>
      <c r="C26" s="185">
        <v>-22977.06</v>
      </c>
      <c r="D26" s="213">
        <v>-15507.449999999999</v>
      </c>
      <c r="E26" s="213">
        <v>-7469.6100000000024</v>
      </c>
      <c r="F26" s="214">
        <v>0.48170000000000002</v>
      </c>
      <c r="G26" s="59"/>
      <c r="H26" s="185">
        <v>-13989.872000000003</v>
      </c>
      <c r="I26" s="213">
        <v>-10133.140999999996</v>
      </c>
      <c r="J26" s="213">
        <v>-3856.731000000007</v>
      </c>
      <c r="K26" s="214">
        <v>0.38059999999999999</v>
      </c>
    </row>
    <row r="27" spans="2:11" ht="10.5" customHeight="1" thickBot="1">
      <c r="B27" s="234"/>
      <c r="C27" s="235"/>
      <c r="D27" s="235"/>
      <c r="E27" s="235"/>
      <c r="F27" s="218"/>
      <c r="G27" s="59"/>
      <c r="H27" s="235"/>
      <c r="I27" s="235"/>
      <c r="J27" s="235"/>
      <c r="K27" s="218"/>
    </row>
    <row r="28" spans="2:11" ht="15" customHeight="1" thickBot="1">
      <c r="B28" s="236" t="s">
        <v>166</v>
      </c>
      <c r="C28" s="237">
        <v>207709.83299999975</v>
      </c>
      <c r="D28" s="237">
        <v>293840.141</v>
      </c>
      <c r="E28" s="237">
        <v>-86130.308000000252</v>
      </c>
      <c r="F28" s="238">
        <v>-0.29310000000000003</v>
      </c>
      <c r="G28" s="59"/>
      <c r="H28" s="237">
        <v>42198.315999999693</v>
      </c>
      <c r="I28" s="237">
        <v>145516.32600000003</v>
      </c>
      <c r="J28" s="237">
        <v>-103318.01000000033</v>
      </c>
      <c r="K28" s="238">
        <v>-0.71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DCE6F2"/>
    <pageSetUpPr fitToPage="1"/>
  </sheetPr>
  <dimension ref="A1:J20"/>
  <sheetViews>
    <sheetView zoomScaleNormal="100" workbookViewId="0">
      <selection activeCell="B3" sqref="B3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6" t="s">
        <v>261</v>
      </c>
      <c r="D2" s="367"/>
      <c r="E2" s="367"/>
      <c r="F2" s="367"/>
      <c r="G2" s="367"/>
      <c r="H2" s="367"/>
    </row>
    <row r="3" spans="1:10" ht="15.75" customHeight="1" thickBot="1">
      <c r="C3" s="368" t="str">
        <f>+'Energy Sales Revenues'!C4</f>
        <v>Jun-22</v>
      </c>
      <c r="D3" s="369"/>
      <c r="E3" s="369"/>
      <c r="F3" s="368" t="str">
        <f>+'Energy Sales Revenues'!D4</f>
        <v>Jun-21</v>
      </c>
      <c r="G3" s="369"/>
      <c r="H3" s="369"/>
    </row>
    <row r="4" spans="1:10" ht="45.75" thickBot="1">
      <c r="B4" s="204" t="s">
        <v>211</v>
      </c>
      <c r="C4" s="240" t="s">
        <v>0</v>
      </c>
      <c r="D4" s="241" t="s">
        <v>123</v>
      </c>
      <c r="E4" s="241" t="s">
        <v>20</v>
      </c>
      <c r="F4" s="240" t="s">
        <v>0</v>
      </c>
      <c r="G4" s="241" t="s">
        <v>123</v>
      </c>
      <c r="H4" s="241" t="s">
        <v>20</v>
      </c>
    </row>
    <row r="5" spans="1:10" ht="15" customHeight="1">
      <c r="B5" s="232" t="s">
        <v>212</v>
      </c>
      <c r="C5" s="185">
        <v>141145.59399999981</v>
      </c>
      <c r="D5" s="185">
        <v>-87334.831000000006</v>
      </c>
      <c r="E5" s="185">
        <v>53810.762999999803</v>
      </c>
      <c r="F5" s="242">
        <v>266154.89500000002</v>
      </c>
      <c r="G5" s="242">
        <v>-79457.857999999993</v>
      </c>
      <c r="H5" s="242">
        <v>186697.03700000001</v>
      </c>
    </row>
    <row r="6" spans="1:10" ht="15" customHeight="1">
      <c r="B6" s="232" t="s">
        <v>269</v>
      </c>
      <c r="C6" s="185">
        <v>89541.298999999955</v>
      </c>
      <c r="D6" s="185">
        <v>-43776.364000000001</v>
      </c>
      <c r="E6" s="185">
        <v>45764.934999999954</v>
      </c>
      <c r="F6" s="242">
        <v>43192.695999999996</v>
      </c>
      <c r="G6" s="242">
        <v>-30341.976999999999</v>
      </c>
      <c r="H6" s="242">
        <v>12850.718999999997</v>
      </c>
    </row>
    <row r="7" spans="1:10" ht="15" customHeight="1">
      <c r="B7" s="232" t="s">
        <v>119</v>
      </c>
      <c r="C7" s="185">
        <v>-22977.06</v>
      </c>
      <c r="D7" s="185">
        <v>-368.654</v>
      </c>
      <c r="E7" s="185">
        <v>-23345.714</v>
      </c>
      <c r="F7" s="242">
        <v>-15507.449999999999</v>
      </c>
      <c r="G7" s="242">
        <v>1122.0039999999999</v>
      </c>
      <c r="H7" s="242">
        <v>-14385.446</v>
      </c>
    </row>
    <row r="8" spans="1:10" ht="10.5" customHeight="1">
      <c r="B8" s="59"/>
      <c r="C8" s="243"/>
      <c r="D8" s="243"/>
      <c r="E8" s="243"/>
      <c r="F8" s="243"/>
      <c r="G8" s="243"/>
      <c r="H8" s="243"/>
    </row>
    <row r="9" spans="1:10" ht="15" customHeight="1">
      <c r="B9" s="233" t="s">
        <v>168</v>
      </c>
      <c r="C9" s="197">
        <v>207709.83299999975</v>
      </c>
      <c r="D9" s="197">
        <v>-131479.84900000002</v>
      </c>
      <c r="E9" s="197">
        <v>76229.983999999764</v>
      </c>
      <c r="F9" s="244">
        <v>293840.141</v>
      </c>
      <c r="G9" s="244">
        <v>-108677.83099999999</v>
      </c>
      <c r="H9" s="244">
        <v>185162.31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customHeight="1" thickBot="1">
      <c r="C11" s="366" t="s">
        <v>225</v>
      </c>
      <c r="D11" s="367"/>
      <c r="E11" s="367"/>
      <c r="F11" s="367"/>
      <c r="G11" s="367"/>
      <c r="H11" s="367"/>
    </row>
    <row r="12" spans="1:10" ht="15" customHeight="1" thickBot="1">
      <c r="C12" s="368" t="str">
        <f>+'Energy Sales Revenues'!C24</f>
        <v>Q2 2022</v>
      </c>
      <c r="D12" s="369"/>
      <c r="E12" s="369"/>
      <c r="F12" s="368" t="str">
        <f>+'Energy Sales Revenues'!D24</f>
        <v>Q2 2021</v>
      </c>
      <c r="G12" s="369"/>
      <c r="H12" s="369"/>
    </row>
    <row r="13" spans="1:10" ht="45.75" thickBot="1">
      <c r="B13" s="204" t="s">
        <v>211</v>
      </c>
      <c r="C13" s="240" t="s">
        <v>0</v>
      </c>
      <c r="D13" s="241" t="s">
        <v>123</v>
      </c>
      <c r="E13" s="241" t="s">
        <v>20</v>
      </c>
      <c r="F13" s="240" t="s">
        <v>0</v>
      </c>
      <c r="G13" s="241" t="s">
        <v>123</v>
      </c>
      <c r="H13" s="241" t="s">
        <v>20</v>
      </c>
    </row>
    <row r="14" spans="1:10" ht="15" customHeight="1">
      <c r="B14" s="232" t="s">
        <v>212</v>
      </c>
      <c r="C14" s="185">
        <v>12785.055999999771</v>
      </c>
      <c r="D14" s="185">
        <v>-44645.953000000009</v>
      </c>
      <c r="E14" s="185">
        <v>-31860.897000000237</v>
      </c>
      <c r="F14" s="242">
        <v>137997.20700000008</v>
      </c>
      <c r="G14" s="242">
        <v>-39372.668999999994</v>
      </c>
      <c r="H14" s="242">
        <v>98624.538000000088</v>
      </c>
    </row>
    <row r="15" spans="1:10" ht="15" customHeight="1">
      <c r="B15" s="232" t="s">
        <v>269</v>
      </c>
      <c r="C15" s="185">
        <v>43403.131999999925</v>
      </c>
      <c r="D15" s="185">
        <v>-24261.862000000001</v>
      </c>
      <c r="E15" s="185">
        <v>19141.269999999924</v>
      </c>
      <c r="F15" s="242">
        <v>17652.259999999955</v>
      </c>
      <c r="G15" s="242">
        <v>-15045.280999999999</v>
      </c>
      <c r="H15" s="242">
        <v>2606.9789999999557</v>
      </c>
    </row>
    <row r="16" spans="1:10" ht="15" customHeight="1">
      <c r="B16" s="232" t="s">
        <v>119</v>
      </c>
      <c r="C16" s="185">
        <v>-13989.872000000003</v>
      </c>
      <c r="D16" s="185">
        <v>-487.45299999999997</v>
      </c>
      <c r="E16" s="185">
        <v>-14477.325000000003</v>
      </c>
      <c r="F16" s="242">
        <v>-10133.140999999996</v>
      </c>
      <c r="G16" s="242">
        <v>710.05199999999991</v>
      </c>
      <c r="H16" s="242">
        <v>-9423.0889999999963</v>
      </c>
    </row>
    <row r="17" spans="2:8" ht="12" customHeight="1">
      <c r="B17" s="59"/>
      <c r="C17" s="243"/>
      <c r="D17" s="243"/>
      <c r="E17" s="243"/>
      <c r="F17" s="243"/>
      <c r="G17" s="243"/>
      <c r="H17" s="243"/>
    </row>
    <row r="18" spans="2:8" ht="15" customHeight="1">
      <c r="B18" s="233" t="s">
        <v>168</v>
      </c>
      <c r="C18" s="197">
        <v>42198.315999999693</v>
      </c>
      <c r="D18" s="197">
        <v>-69395.267999999996</v>
      </c>
      <c r="E18" s="197">
        <v>-27196.952000000318</v>
      </c>
      <c r="F18" s="244">
        <v>145516.32600000003</v>
      </c>
      <c r="G18" s="244">
        <v>-53707.897999999994</v>
      </c>
      <c r="H18" s="244">
        <v>91808.428000000058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70" t="s">
        <v>50</v>
      </c>
      <c r="E3" s="370"/>
      <c r="F3" s="370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71" t="s">
        <v>16</v>
      </c>
      <c r="E5" s="371"/>
      <c r="F5" s="371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DCE6F2"/>
    <pageSetUpPr fitToPage="1"/>
  </sheetPr>
  <dimension ref="B1:K22"/>
  <sheetViews>
    <sheetView zoomScaleNormal="100" workbookViewId="0">
      <selection activeCell="B3" sqref="B3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2" width="9.140625" style="7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55" t="str">
        <f>+EBITDA!C2</f>
        <v>Cumulative Figures</v>
      </c>
      <c r="D2" s="355"/>
      <c r="E2" s="355"/>
      <c r="F2" s="355"/>
      <c r="H2" s="356" t="str">
        <f>+EBITDA!H2</f>
        <v>Quarterly Figures</v>
      </c>
      <c r="I2" s="356"/>
      <c r="J2" s="356"/>
      <c r="K2" s="356"/>
    </row>
    <row r="3" spans="2:11" ht="23.25" thickBot="1">
      <c r="B3" s="230" t="s">
        <v>223</v>
      </c>
      <c r="C3" s="205" t="str">
        <f>+'Gx Business'!C4</f>
        <v>Jun-22</v>
      </c>
      <c r="D3" s="205" t="str">
        <f>+'Gx Business'!D4</f>
        <v>Jun-21</v>
      </c>
      <c r="E3" s="205" t="s">
        <v>91</v>
      </c>
      <c r="F3" s="231" t="s">
        <v>92</v>
      </c>
      <c r="H3" s="245" t="str">
        <f>+'Energy Sales Revenues'!C24</f>
        <v>Q2 2022</v>
      </c>
      <c r="I3" s="245" t="str">
        <f>+'Energy Sales Revenues'!D24</f>
        <v>Q2 2021</v>
      </c>
      <c r="J3" s="245" t="s">
        <v>91</v>
      </c>
      <c r="K3" s="246" t="s">
        <v>92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2" t="s">
        <v>106</v>
      </c>
      <c r="C5" s="185">
        <v>30270.127</v>
      </c>
      <c r="D5" s="213">
        <v>11046.057000000001</v>
      </c>
      <c r="E5" s="213">
        <v>19224.07</v>
      </c>
      <c r="F5" s="214">
        <v>1.7403999999999999</v>
      </c>
      <c r="G5" s="127"/>
      <c r="H5" s="185">
        <v>23220.442999999999</v>
      </c>
      <c r="I5" s="213">
        <v>6594.5530000000008</v>
      </c>
      <c r="J5" s="213">
        <v>16625.89</v>
      </c>
      <c r="K5" s="214">
        <v>2.5211999999999999</v>
      </c>
    </row>
    <row r="6" spans="2:11">
      <c r="B6" s="232" t="s">
        <v>107</v>
      </c>
      <c r="C6" s="185">
        <v>-80567.784</v>
      </c>
      <c r="D6" s="213">
        <v>-100512.38800000001</v>
      </c>
      <c r="E6" s="213">
        <v>19944.604000000007</v>
      </c>
      <c r="F6" s="214">
        <v>-0.19839999999999999</v>
      </c>
      <c r="G6" s="127"/>
      <c r="H6" s="185">
        <v>-47013.955000000002</v>
      </c>
      <c r="I6" s="213">
        <v>-46290.919000000009</v>
      </c>
      <c r="J6" s="213">
        <v>-723.03599999999278</v>
      </c>
      <c r="K6" s="214">
        <v>1.5599999999999999E-2</v>
      </c>
    </row>
    <row r="7" spans="2:11">
      <c r="B7" s="232" t="s">
        <v>252</v>
      </c>
      <c r="C7" s="185">
        <v>-3149.087</v>
      </c>
      <c r="D7" s="213">
        <v>-4304.0879999999997</v>
      </c>
      <c r="E7" s="213">
        <v>1155.0009999999997</v>
      </c>
      <c r="F7" s="214">
        <v>-0.26829999999999998</v>
      </c>
      <c r="G7" s="127"/>
      <c r="H7" s="185">
        <v>-291.24200000000019</v>
      </c>
      <c r="I7" s="213">
        <v>-16527.008999999998</v>
      </c>
      <c r="J7" s="213">
        <v>16235.766999999998</v>
      </c>
      <c r="K7" s="214">
        <v>-0.98240000000000005</v>
      </c>
    </row>
    <row r="8" spans="2:11">
      <c r="B8" s="232" t="s">
        <v>108</v>
      </c>
      <c r="C8" s="185">
        <v>7070.7529999999997</v>
      </c>
      <c r="D8" s="213">
        <v>972.654</v>
      </c>
      <c r="E8" s="213">
        <v>6098.0990000000002</v>
      </c>
      <c r="F8" s="214" t="s">
        <v>255</v>
      </c>
      <c r="G8" s="127"/>
      <c r="H8" s="185">
        <v>7166.0689999999995</v>
      </c>
      <c r="I8" s="213">
        <v>1739.7370000000001</v>
      </c>
      <c r="J8" s="213">
        <v>5426.3319999999994</v>
      </c>
      <c r="K8" s="214" t="s">
        <v>255</v>
      </c>
    </row>
    <row r="9" spans="2:11">
      <c r="B9" s="233" t="s">
        <v>213</v>
      </c>
      <c r="C9" s="197">
        <v>-46375.991000000002</v>
      </c>
      <c r="D9" s="211">
        <v>-92797.765000000014</v>
      </c>
      <c r="E9" s="211">
        <v>46421.774000000012</v>
      </c>
      <c r="F9" s="212">
        <v>-0.50019999999999998</v>
      </c>
      <c r="G9" s="131"/>
      <c r="H9" s="197">
        <v>-16918.685000000001</v>
      </c>
      <c r="I9" s="211">
        <v>-54483.638000000006</v>
      </c>
      <c r="J9" s="211">
        <v>37564.953000000009</v>
      </c>
      <c r="K9" s="212">
        <v>-0.6895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 ht="11.25" customHeight="1">
      <c r="B11" s="232" t="s">
        <v>194</v>
      </c>
      <c r="C11" s="185">
        <v>97.641999999999996</v>
      </c>
      <c r="D11" s="213">
        <v>0</v>
      </c>
      <c r="E11" s="213">
        <v>97.641999999999996</v>
      </c>
      <c r="F11" s="214" t="s">
        <v>255</v>
      </c>
      <c r="G11" s="127"/>
      <c r="H11" s="185">
        <v>97.641999999999996</v>
      </c>
      <c r="I11" s="348">
        <v>0</v>
      </c>
      <c r="J11" s="213">
        <v>97.641999999999996</v>
      </c>
      <c r="K11" s="214" t="s">
        <v>255</v>
      </c>
    </row>
    <row r="12" spans="2:11">
      <c r="B12" s="232" t="s">
        <v>195</v>
      </c>
      <c r="C12" s="185">
        <v>810.77599999999995</v>
      </c>
      <c r="D12" s="213">
        <v>0</v>
      </c>
      <c r="E12" s="213">
        <v>810.77599999999995</v>
      </c>
      <c r="F12" s="214" t="s">
        <v>255</v>
      </c>
      <c r="G12" s="127"/>
      <c r="H12" s="185">
        <v>534.59799999999996</v>
      </c>
      <c r="I12" s="348">
        <v>0</v>
      </c>
      <c r="J12" s="213">
        <v>534.59799999999996</v>
      </c>
      <c r="K12" s="214" t="s">
        <v>255</v>
      </c>
    </row>
    <row r="13" spans="2:11">
      <c r="B13" s="232" t="s">
        <v>111</v>
      </c>
      <c r="C13" s="185">
        <v>1552.251</v>
      </c>
      <c r="D13" s="213">
        <v>316.93900000000002</v>
      </c>
      <c r="E13" s="213">
        <v>1235.3119999999999</v>
      </c>
      <c r="F13" s="214" t="s">
        <v>255</v>
      </c>
      <c r="G13" s="127"/>
      <c r="H13" s="185">
        <v>1094.2449999999999</v>
      </c>
      <c r="I13" s="213">
        <v>-93.435999999999979</v>
      </c>
      <c r="J13" s="213">
        <v>1187.6809999999998</v>
      </c>
      <c r="K13" s="214" t="s">
        <v>255</v>
      </c>
    </row>
    <row r="14" spans="2:11">
      <c r="B14" s="233" t="s">
        <v>110</v>
      </c>
      <c r="C14" s="197">
        <v>2460.6689999999999</v>
      </c>
      <c r="D14" s="211">
        <v>316.93900000000002</v>
      </c>
      <c r="E14" s="211">
        <v>2143.73</v>
      </c>
      <c r="F14" s="212" t="s">
        <v>255</v>
      </c>
      <c r="G14" s="131"/>
      <c r="H14" s="197">
        <v>1726.4849999999999</v>
      </c>
      <c r="I14" s="211">
        <v>-93.435999999999979</v>
      </c>
      <c r="J14" s="211">
        <v>1819.9209999999998</v>
      </c>
      <c r="K14" s="212" t="s">
        <v>255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3" t="s">
        <v>112</v>
      </c>
      <c r="C16" s="197">
        <v>32314.661999999706</v>
      </c>
      <c r="D16" s="211">
        <v>92681.484000000069</v>
      </c>
      <c r="E16" s="211">
        <v>-60366.822000000364</v>
      </c>
      <c r="F16" s="212">
        <v>-0.65129999999999999</v>
      </c>
      <c r="G16" s="131"/>
      <c r="H16" s="197">
        <v>-42389.151999999958</v>
      </c>
      <c r="I16" s="211">
        <v>37231.354000000079</v>
      </c>
      <c r="J16" s="211">
        <v>-79620.506000000038</v>
      </c>
      <c r="K16" s="212" t="s">
        <v>255</v>
      </c>
    </row>
    <row r="17" spans="2:11">
      <c r="B17" s="232" t="s">
        <v>113</v>
      </c>
      <c r="C17" s="185">
        <v>25007.940999999999</v>
      </c>
      <c r="D17" s="213">
        <v>-20537.181</v>
      </c>
      <c r="E17" s="213">
        <v>45545.122000000003</v>
      </c>
      <c r="F17" s="214" t="s">
        <v>255</v>
      </c>
      <c r="G17" s="127"/>
      <c r="H17" s="185">
        <v>34166.447</v>
      </c>
      <c r="I17" s="213">
        <v>-12482.916000000001</v>
      </c>
      <c r="J17" s="213">
        <v>46649.362999999998</v>
      </c>
      <c r="K17" s="214" t="s">
        <v>255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3" t="s">
        <v>214</v>
      </c>
      <c r="C19" s="197">
        <v>57322.602999999704</v>
      </c>
      <c r="D19" s="211">
        <v>72144.303000000073</v>
      </c>
      <c r="E19" s="211">
        <v>-14821.700000000368</v>
      </c>
      <c r="F19" s="212">
        <v>-0.2054</v>
      </c>
      <c r="G19" s="127"/>
      <c r="H19" s="197">
        <v>-8222.7049999999581</v>
      </c>
      <c r="I19" s="211">
        <v>24748.438000000078</v>
      </c>
      <c r="J19" s="211">
        <v>-32971.14300000004</v>
      </c>
      <c r="K19" s="212">
        <v>-1.3323</v>
      </c>
    </row>
    <row r="20" spans="2:11">
      <c r="B20" s="247" t="s">
        <v>215</v>
      </c>
      <c r="C20" s="197">
        <v>49196.819000000003</v>
      </c>
      <c r="D20" s="211">
        <v>63440.000999999997</v>
      </c>
      <c r="E20" s="211">
        <v>-14243.181999999993</v>
      </c>
      <c r="F20" s="212">
        <v>-0.22450000000000001</v>
      </c>
      <c r="G20" s="131"/>
      <c r="H20" s="197">
        <v>-11145.295999999995</v>
      </c>
      <c r="I20" s="211">
        <v>19716.865999999995</v>
      </c>
      <c r="J20" s="211">
        <v>-30862.161999999989</v>
      </c>
      <c r="K20" s="212">
        <v>-1.5652999999999999</v>
      </c>
    </row>
    <row r="21" spans="2:11">
      <c r="B21" s="248" t="s">
        <v>216</v>
      </c>
      <c r="C21" s="185">
        <v>8125.7839999999997</v>
      </c>
      <c r="D21" s="213">
        <v>8704.3019999999997</v>
      </c>
      <c r="E21" s="213">
        <v>-578.51800000000003</v>
      </c>
      <c r="F21" s="214">
        <v>-6.6500000000000004E-2</v>
      </c>
      <c r="G21" s="127"/>
      <c r="H21" s="185">
        <v>2922.5909999999994</v>
      </c>
      <c r="I21" s="213">
        <v>5031.5720000000001</v>
      </c>
      <c r="J21" s="213">
        <v>-2108.9810000000007</v>
      </c>
      <c r="K21" s="214">
        <v>-0.41909999999999997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DCE6F2"/>
    <pageSetUpPr fitToPage="1"/>
  </sheetPr>
  <dimension ref="A1:G19"/>
  <sheetViews>
    <sheetView showGridLines="0" zoomScaleNormal="100" workbookViewId="0">
      <selection activeCell="B3" sqref="B3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49" t="s">
        <v>218</v>
      </c>
      <c r="C3" s="245" t="str">
        <f>+'Gx Business'!C4</f>
        <v>Jun-22</v>
      </c>
      <c r="D3" s="245" t="s">
        <v>253</v>
      </c>
      <c r="E3" s="245" t="s">
        <v>91</v>
      </c>
      <c r="F3" s="246" t="s">
        <v>92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2" t="s">
        <v>124</v>
      </c>
      <c r="C5" s="185">
        <v>1640428.2520000001</v>
      </c>
      <c r="D5" s="213">
        <v>1268252.993</v>
      </c>
      <c r="E5" s="213">
        <v>372175.25900000008</v>
      </c>
      <c r="F5" s="214">
        <v>0.29349999999999998</v>
      </c>
      <c r="G5" s="134"/>
    </row>
    <row r="6" spans="1:7" s="138" customFormat="1">
      <c r="B6" s="232" t="s">
        <v>187</v>
      </c>
      <c r="C6" s="185">
        <v>9224196.0510000009</v>
      </c>
      <c r="D6" s="213">
        <v>8232071.1030000001</v>
      </c>
      <c r="E6" s="213">
        <v>992124.94800000079</v>
      </c>
      <c r="F6" s="214">
        <v>0.1205</v>
      </c>
      <c r="G6" s="134"/>
    </row>
    <row r="7" spans="1:7" s="138" customFormat="1" ht="12" thickBot="1">
      <c r="B7" s="250"/>
      <c r="C7" s="251"/>
      <c r="D7" s="251"/>
      <c r="E7" s="252"/>
      <c r="F7" s="253"/>
      <c r="G7" s="134"/>
    </row>
    <row r="8" spans="1:7" s="139" customFormat="1" ht="12" thickBot="1">
      <c r="B8" s="254" t="s">
        <v>125</v>
      </c>
      <c r="C8" s="255">
        <v>10864624.303000001</v>
      </c>
      <c r="D8" s="220">
        <v>9500324.0960000008</v>
      </c>
      <c r="E8" s="220">
        <v>1364300.2070000004</v>
      </c>
      <c r="F8" s="221">
        <v>0.14360000000000001</v>
      </c>
      <c r="G8" s="136"/>
    </row>
    <row r="10" spans="1:7" ht="12" thickBot="1">
      <c r="C10" s="290"/>
      <c r="D10" s="290"/>
      <c r="E10" s="87"/>
      <c r="F10" s="87"/>
    </row>
    <row r="11" spans="1:7" ht="23.25" thickBot="1">
      <c r="B11" s="249" t="s">
        <v>219</v>
      </c>
      <c r="C11" s="245" t="str">
        <f>+C3</f>
        <v>Jun-22</v>
      </c>
      <c r="D11" s="245" t="s">
        <v>253</v>
      </c>
      <c r="E11" s="245" t="s">
        <v>91</v>
      </c>
      <c r="F11" s="246" t="s">
        <v>92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2" t="s">
        <v>126</v>
      </c>
      <c r="C13" s="185">
        <v>3152133.6209999998</v>
      </c>
      <c r="D13" s="213">
        <v>2132326.7170000002</v>
      </c>
      <c r="E13" s="213">
        <v>1019806.9039999996</v>
      </c>
      <c r="F13" s="214">
        <v>0.4783</v>
      </c>
      <c r="G13" s="134"/>
    </row>
    <row r="14" spans="1:7" s="138" customFormat="1">
      <c r="B14" s="232" t="s">
        <v>127</v>
      </c>
      <c r="C14" s="185">
        <v>4366767.3169999998</v>
      </c>
      <c r="D14" s="213">
        <v>4021504.4810000001</v>
      </c>
      <c r="E14" s="213">
        <v>345262.83599999966</v>
      </c>
      <c r="F14" s="214">
        <v>8.5900000000000004E-2</v>
      </c>
      <c r="G14" s="134"/>
    </row>
    <row r="15" spans="1:7" s="138" customFormat="1">
      <c r="B15" s="232" t="s">
        <v>128</v>
      </c>
      <c r="C15" s="185">
        <v>3345723.3650000002</v>
      </c>
      <c r="D15" s="213">
        <v>3346492.898</v>
      </c>
      <c r="E15" s="213">
        <v>-769.53299999982119</v>
      </c>
      <c r="F15" s="214">
        <v>-2.0000000000000001E-4</v>
      </c>
      <c r="G15" s="134"/>
    </row>
    <row r="16" spans="1:7" s="138" customFormat="1">
      <c r="B16" s="256" t="s">
        <v>231</v>
      </c>
      <c r="C16" s="257">
        <v>3082352.085</v>
      </c>
      <c r="D16" s="258">
        <v>3097868.3530000001</v>
      </c>
      <c r="E16" s="258">
        <v>-15516.268000000156</v>
      </c>
      <c r="F16" s="259">
        <v>-5.0000000000000001E-3</v>
      </c>
      <c r="G16" s="134"/>
    </row>
    <row r="17" spans="2:7" s="138" customFormat="1">
      <c r="B17" s="260" t="s">
        <v>232</v>
      </c>
      <c r="C17" s="185">
        <v>263371.28000000003</v>
      </c>
      <c r="D17" s="213">
        <v>248624.54500000001</v>
      </c>
      <c r="E17" s="213">
        <v>14746.235000000015</v>
      </c>
      <c r="F17" s="214">
        <v>5.9299999999999999E-2</v>
      </c>
      <c r="G17" s="134"/>
    </row>
    <row r="18" spans="2:7" s="138" customFormat="1" ht="12" thickBot="1">
      <c r="B18" s="250"/>
      <c r="C18" s="251"/>
      <c r="D18" s="251"/>
      <c r="E18" s="252"/>
      <c r="F18" s="253"/>
      <c r="G18" s="134"/>
    </row>
    <row r="19" spans="2:7" s="139" customFormat="1" ht="12" thickBot="1">
      <c r="B19" s="254" t="s">
        <v>129</v>
      </c>
      <c r="C19" s="255">
        <v>10864624.302999999</v>
      </c>
      <c r="D19" s="220">
        <v>9500324.0960000008</v>
      </c>
      <c r="E19" s="220">
        <v>1364300.2069999985</v>
      </c>
      <c r="F19" s="221">
        <v>0.14360000000000001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DCE6F2"/>
  </sheetPr>
  <dimension ref="B1:K24"/>
  <sheetViews>
    <sheetView zoomScale="90" zoomScaleNormal="90"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6.85546875" style="7" customWidth="1"/>
    <col min="4" max="4" width="8.71093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89"/>
      <c r="F1" s="289"/>
      <c r="G1" s="289"/>
      <c r="H1" s="289"/>
      <c r="I1" s="31"/>
      <c r="J1" s="289"/>
    </row>
    <row r="2" spans="2:11" s="119" customFormat="1" ht="15" customHeight="1" thickBot="1">
      <c r="B2" s="369" t="s">
        <v>134</v>
      </c>
      <c r="C2" s="369"/>
      <c r="D2" s="206" t="s">
        <v>221</v>
      </c>
      <c r="E2" s="205" t="str">
        <f>+'Enel Chile Results'!C3</f>
        <v>Jun-22</v>
      </c>
      <c r="F2" s="264" t="s">
        <v>253</v>
      </c>
      <c r="G2" s="264" t="str">
        <f>+'Enel Chile Results'!D3</f>
        <v>Jun-21</v>
      </c>
      <c r="H2" s="264" t="s">
        <v>91</v>
      </c>
      <c r="I2" s="146"/>
      <c r="J2" s="265" t="s">
        <v>92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05" t="s">
        <v>135</v>
      </c>
      <c r="C4" s="306" t="s">
        <v>176</v>
      </c>
      <c r="D4" s="266" t="s">
        <v>142</v>
      </c>
      <c r="E4" s="267">
        <v>0.52041837346970776</v>
      </c>
      <c r="F4" s="268">
        <v>0.59</v>
      </c>
      <c r="G4" s="269">
        <v>0</v>
      </c>
      <c r="H4" s="278">
        <v>-6.9581626530292207E-2</v>
      </c>
      <c r="I4" s="149"/>
      <c r="J4" s="259">
        <v>-0.1179</v>
      </c>
    </row>
    <row r="5" spans="2:11" ht="15" customHeight="1">
      <c r="B5" s="307"/>
      <c r="C5" s="308" t="s">
        <v>175</v>
      </c>
      <c r="D5" s="148" t="s">
        <v>142</v>
      </c>
      <c r="E5" s="270">
        <v>0.5008140925238479</v>
      </c>
      <c r="F5" s="271">
        <v>0.56999999999999995</v>
      </c>
      <c r="G5" s="170">
        <v>0</v>
      </c>
      <c r="H5" s="149">
        <v>-6.9185907476152053E-2</v>
      </c>
      <c r="I5" s="149"/>
      <c r="J5" s="150">
        <v>-0.12139999999999999</v>
      </c>
    </row>
    <row r="6" spans="2:11" ht="15" customHeight="1">
      <c r="B6" s="309"/>
      <c r="C6" s="310" t="s">
        <v>136</v>
      </c>
      <c r="D6" s="272" t="s">
        <v>17</v>
      </c>
      <c r="E6" s="273">
        <v>-1511705.3689999997</v>
      </c>
      <c r="F6" s="274">
        <v>-864073</v>
      </c>
      <c r="G6" s="275">
        <v>0</v>
      </c>
      <c r="H6" s="276">
        <v>-647632.36899999972</v>
      </c>
      <c r="I6" s="151"/>
      <c r="J6" s="150">
        <v>0.74950000000000006</v>
      </c>
      <c r="K6" s="152"/>
    </row>
    <row r="7" spans="2:11" ht="15" customHeight="1">
      <c r="B7" s="305" t="s">
        <v>137</v>
      </c>
      <c r="C7" s="306" t="s">
        <v>178</v>
      </c>
      <c r="D7" s="266" t="s">
        <v>142</v>
      </c>
      <c r="E7" s="267">
        <v>2.2473169828253265</v>
      </c>
      <c r="F7" s="277">
        <v>1.84</v>
      </c>
      <c r="G7" s="269">
        <v>0</v>
      </c>
      <c r="H7" s="278">
        <v>0.40731698282532647</v>
      </c>
      <c r="I7" s="149"/>
      <c r="J7" s="259">
        <v>0.22140000000000001</v>
      </c>
    </row>
    <row r="8" spans="2:11" ht="15" customHeight="1">
      <c r="B8" s="307"/>
      <c r="C8" s="308" t="s">
        <v>179</v>
      </c>
      <c r="D8" s="148" t="s">
        <v>1</v>
      </c>
      <c r="E8" s="279">
        <v>0.41922797586936372</v>
      </c>
      <c r="F8" s="121">
        <v>0.34699999999999998</v>
      </c>
      <c r="G8" s="170">
        <v>0</v>
      </c>
      <c r="H8" s="153">
        <v>7.2227975869363747E-2</v>
      </c>
      <c r="I8" s="153"/>
      <c r="J8" s="150">
        <v>0.20810000000000001</v>
      </c>
    </row>
    <row r="9" spans="2:11" ht="15" customHeight="1">
      <c r="B9" s="307"/>
      <c r="C9" s="308" t="s">
        <v>180</v>
      </c>
      <c r="D9" s="148" t="s">
        <v>1</v>
      </c>
      <c r="E9" s="279">
        <v>0.58077202413063633</v>
      </c>
      <c r="F9" s="121">
        <v>0.65300000000000002</v>
      </c>
      <c r="G9" s="170">
        <v>0</v>
      </c>
      <c r="H9" s="153">
        <v>-7.2227975869363692E-2</v>
      </c>
      <c r="I9" s="153"/>
      <c r="J9" s="150">
        <v>-0.1106</v>
      </c>
    </row>
    <row r="10" spans="2:11" ht="15" customHeight="1">
      <c r="B10" s="309"/>
      <c r="C10" s="310" t="s">
        <v>177</v>
      </c>
      <c r="D10" s="272" t="s">
        <v>142</v>
      </c>
      <c r="E10" s="280">
        <v>2.709985037989787</v>
      </c>
      <c r="F10" s="350">
        <v>0</v>
      </c>
      <c r="G10" s="281">
        <v>2.8296352670840643</v>
      </c>
      <c r="H10" s="282">
        <v>-0.11965022909427736</v>
      </c>
      <c r="I10" s="154"/>
      <c r="J10" s="283">
        <v>-4.2299999999999997E-2</v>
      </c>
    </row>
    <row r="11" spans="2:11" ht="15" customHeight="1">
      <c r="B11" s="305" t="s">
        <v>138</v>
      </c>
      <c r="C11" s="306" t="s">
        <v>139</v>
      </c>
      <c r="D11" s="266" t="s">
        <v>1</v>
      </c>
      <c r="E11" s="284">
        <v>3.980068582991951E-2</v>
      </c>
      <c r="F11" s="170">
        <v>0</v>
      </c>
      <c r="G11" s="153">
        <v>0.14432942549348313</v>
      </c>
      <c r="H11" s="285">
        <v>-0.10452873966356362</v>
      </c>
      <c r="I11" s="155"/>
      <c r="J11" s="259">
        <v>-0.72419999999999995</v>
      </c>
    </row>
    <row r="12" spans="2:11" ht="15" customHeight="1">
      <c r="B12" s="307"/>
      <c r="C12" s="308" t="s">
        <v>181</v>
      </c>
      <c r="D12" s="148" t="s">
        <v>1</v>
      </c>
      <c r="E12" s="286">
        <v>2.2615557488344793E-2</v>
      </c>
      <c r="F12" s="170">
        <v>0</v>
      </c>
      <c r="G12" s="153">
        <v>0.1118691890171892</v>
      </c>
      <c r="H12" s="155">
        <v>-8.9253631528844413E-2</v>
      </c>
      <c r="I12" s="155"/>
      <c r="J12" s="150">
        <v>-0.79779999999999995</v>
      </c>
    </row>
    <row r="13" spans="2:11" ht="15" customHeight="1">
      <c r="B13" s="309"/>
      <c r="C13" s="310" t="s">
        <v>182</v>
      </c>
      <c r="D13" s="272" t="s">
        <v>1</v>
      </c>
      <c r="E13" s="287">
        <v>9.0165601922839855E-3</v>
      </c>
      <c r="F13" s="281">
        <v>0</v>
      </c>
      <c r="G13" s="353">
        <v>4.6087341442868815E-2</v>
      </c>
      <c r="H13" s="288">
        <v>-3.7070781250584828E-2</v>
      </c>
      <c r="I13" s="155"/>
      <c r="J13" s="283">
        <v>-0.8044</v>
      </c>
    </row>
    <row r="14" spans="2:11" ht="7.5" customHeight="1">
      <c r="I14" s="31"/>
      <c r="J14" s="147"/>
    </row>
    <row r="15" spans="2:11">
      <c r="B15" s="7" t="s">
        <v>185</v>
      </c>
    </row>
    <row r="16" spans="2:11">
      <c r="B16" s="7" t="s">
        <v>184</v>
      </c>
    </row>
    <row r="17" spans="2:10">
      <c r="B17" s="7" t="s">
        <v>186</v>
      </c>
    </row>
    <row r="18" spans="2:10">
      <c r="B18" s="7" t="s">
        <v>188</v>
      </c>
    </row>
    <row r="19" spans="2:10">
      <c r="B19" s="7" t="s">
        <v>189</v>
      </c>
    </row>
    <row r="20" spans="2:10">
      <c r="B20" s="7" t="s">
        <v>183</v>
      </c>
    </row>
    <row r="21" spans="2:10">
      <c r="B21" s="7" t="s">
        <v>190</v>
      </c>
    </row>
    <row r="22" spans="2:10" ht="12">
      <c r="B22" s="156" t="s">
        <v>191</v>
      </c>
    </row>
    <row r="23" spans="2:10" ht="12" thickBot="1">
      <c r="B23" s="289" t="s">
        <v>192</v>
      </c>
      <c r="C23" s="289"/>
      <c r="D23" s="289"/>
      <c r="E23" s="289"/>
      <c r="F23" s="289"/>
      <c r="G23" s="289"/>
      <c r="H23" s="289"/>
      <c r="I23" s="289"/>
      <c r="J23" s="289"/>
    </row>
    <row r="24" spans="2:10" ht="12">
      <c r="B24" s="156" t="s">
        <v>220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DCE6F2"/>
    <pageSetUpPr fitToPage="1"/>
  </sheetPr>
  <dimension ref="B1:H9"/>
  <sheetViews>
    <sheetView showGridLines="0" zoomScaleNormal="10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2"/>
      <c r="D2" s="262"/>
      <c r="E2" s="263"/>
      <c r="F2" s="263"/>
      <c r="H2" s="144"/>
    </row>
    <row r="3" spans="2:8" ht="23.25" thickBot="1">
      <c r="B3" s="249" t="s">
        <v>217</v>
      </c>
      <c r="C3" s="205" t="str">
        <f>+'Gx Business'!C4</f>
        <v>Jun-22</v>
      </c>
      <c r="D3" s="205" t="str">
        <f>+'Gx Business'!D4</f>
        <v>Jun-21</v>
      </c>
      <c r="E3" s="205" t="s">
        <v>91</v>
      </c>
      <c r="F3" s="231" t="s">
        <v>92</v>
      </c>
      <c r="H3" s="144"/>
    </row>
    <row r="4" spans="2:8">
      <c r="B4" s="177"/>
      <c r="C4" s="137"/>
      <c r="D4" s="79"/>
      <c r="E4" s="79"/>
      <c r="F4" s="111"/>
    </row>
    <row r="5" spans="2:8">
      <c r="B5" s="232" t="s">
        <v>130</v>
      </c>
      <c r="C5" s="185">
        <v>775.88499999999999</v>
      </c>
      <c r="D5" s="213">
        <v>351188.67300000001</v>
      </c>
      <c r="E5" s="213">
        <v>-350412.788</v>
      </c>
      <c r="F5" s="214">
        <v>-0.99780000000000002</v>
      </c>
    </row>
    <row r="6" spans="2:8">
      <c r="B6" s="232" t="s">
        <v>131</v>
      </c>
      <c r="C6" s="185">
        <v>-483750.158</v>
      </c>
      <c r="D6" s="213">
        <v>-440500.00400000002</v>
      </c>
      <c r="E6" s="213">
        <v>-43250.15399999998</v>
      </c>
      <c r="F6" s="214">
        <v>9.8199999999999996E-2</v>
      </c>
    </row>
    <row r="7" spans="2:8">
      <c r="B7" s="232" t="s">
        <v>132</v>
      </c>
      <c r="C7" s="185">
        <v>454206.10499999998</v>
      </c>
      <c r="D7" s="213">
        <v>100151.09</v>
      </c>
      <c r="E7" s="213">
        <v>354055.01500000001</v>
      </c>
      <c r="F7" s="214" t="s">
        <v>255</v>
      </c>
    </row>
    <row r="8" spans="2:8" ht="13.5" thickBot="1">
      <c r="B8" s="250"/>
      <c r="C8" s="251"/>
      <c r="D8" s="251"/>
      <c r="E8" s="252"/>
      <c r="F8" s="253"/>
    </row>
    <row r="9" spans="2:8" ht="13.5" thickBot="1">
      <c r="B9" s="261" t="s">
        <v>133</v>
      </c>
      <c r="C9" s="255">
        <v>-28768.168000000005</v>
      </c>
      <c r="D9" s="220">
        <v>10839.758999999991</v>
      </c>
      <c r="E9" s="220">
        <v>-39607.926999999996</v>
      </c>
      <c r="F9" s="221" t="s">
        <v>255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DCE6F2"/>
  </sheetPr>
  <dimension ref="B1:H10"/>
  <sheetViews>
    <sheetView zoomScaleNormal="100" workbookViewId="0">
      <selection activeCell="B3" sqref="B3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6" t="s">
        <v>222</v>
      </c>
      <c r="D2" s="367"/>
      <c r="E2" s="367"/>
      <c r="F2" s="367"/>
      <c r="G2" s="367"/>
    </row>
    <row r="3" spans="2:8" ht="33.75" customHeight="1" thickBot="1">
      <c r="B3" s="157"/>
      <c r="C3" s="372" t="s">
        <v>140</v>
      </c>
      <c r="D3" s="372"/>
      <c r="E3" s="158"/>
      <c r="F3" s="372" t="s">
        <v>141</v>
      </c>
      <c r="G3" s="372"/>
      <c r="H3" s="55"/>
    </row>
    <row r="4" spans="2:8" ht="14.25" customHeight="1" thickBot="1">
      <c r="B4" s="291" t="s">
        <v>193</v>
      </c>
      <c r="C4" s="291" t="str">
        <f>+'Enel Chile Results'!C3</f>
        <v>Jun-22</v>
      </c>
      <c r="D4" s="291" t="str">
        <f>+'Enel Chile Results'!D3</f>
        <v>Jun-21</v>
      </c>
      <c r="E4" s="158"/>
      <c r="F4" s="292" t="str">
        <f>+'Enel Chile Results'!C3</f>
        <v>Jun-22</v>
      </c>
      <c r="G4" s="292" t="str">
        <f>+'Enel Chile Results'!D3</f>
        <v>Jun-21</v>
      </c>
    </row>
    <row r="5" spans="2:8">
      <c r="B5" s="293"/>
      <c r="C5" s="294"/>
      <c r="D5" s="293"/>
      <c r="E5" s="158"/>
      <c r="F5" s="159"/>
      <c r="G5" s="159"/>
    </row>
    <row r="6" spans="2:8">
      <c r="B6" s="232" t="s">
        <v>167</v>
      </c>
      <c r="C6" s="185">
        <v>414958.21020369552</v>
      </c>
      <c r="D6" s="295">
        <v>406755.87806171726</v>
      </c>
      <c r="E6" s="160"/>
      <c r="F6" s="185">
        <v>86990.392908654001</v>
      </c>
      <c r="G6" s="295">
        <v>79537.552886437974</v>
      </c>
    </row>
    <row r="7" spans="2:8">
      <c r="B7" s="59" t="s">
        <v>270</v>
      </c>
      <c r="C7" s="296">
        <v>47360.425534999995</v>
      </c>
      <c r="D7" s="297">
        <v>36653.493999999999</v>
      </c>
      <c r="E7" s="160"/>
      <c r="F7" s="296">
        <v>28638.964931174578</v>
      </c>
      <c r="G7" s="297">
        <v>21341.57921117458</v>
      </c>
    </row>
    <row r="8" spans="2:8">
      <c r="B8" s="232" t="s">
        <v>143</v>
      </c>
      <c r="C8" s="185">
        <v>1897.077196</v>
      </c>
      <c r="D8" s="295">
        <v>1466.5489769999999</v>
      </c>
      <c r="E8" s="160"/>
      <c r="F8" s="185">
        <v>357.96993600000002</v>
      </c>
      <c r="G8" s="295">
        <v>324.673723</v>
      </c>
    </row>
    <row r="9" spans="2:8" ht="12" thickBot="1">
      <c r="B9" s="234"/>
      <c r="C9" s="298"/>
      <c r="D9" s="299"/>
      <c r="E9" s="160"/>
      <c r="F9" s="298"/>
      <c r="G9" s="299"/>
    </row>
    <row r="10" spans="2:8" ht="12" thickBot="1">
      <c r="B10" s="254" t="s">
        <v>144</v>
      </c>
      <c r="C10" s="255">
        <v>464215.71293469553</v>
      </c>
      <c r="D10" s="300">
        <v>444875.92103871726</v>
      </c>
      <c r="E10" s="161"/>
      <c r="F10" s="255">
        <v>115987.32777582857</v>
      </c>
      <c r="G10" s="300">
        <v>101203.80582061256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DCE6F2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49" t="s">
        <v>145</v>
      </c>
      <c r="C3" s="292" t="s">
        <v>262</v>
      </c>
      <c r="D3" s="292" t="s">
        <v>254</v>
      </c>
    </row>
    <row r="4" spans="2:5" ht="6" customHeight="1">
      <c r="B4" s="31"/>
      <c r="C4" s="63"/>
      <c r="D4" s="64"/>
    </row>
    <row r="5" spans="2:5">
      <c r="B5" s="301" t="s">
        <v>146</v>
      </c>
      <c r="C5" s="303">
        <v>0.72</v>
      </c>
      <c r="D5" s="302">
        <v>0.82</v>
      </c>
    </row>
    <row r="6" spans="2:5" ht="8.25" customHeight="1"/>
    <row r="7" spans="2:5" s="66" customFormat="1" ht="21.75" customHeight="1">
      <c r="B7" s="304"/>
      <c r="C7" s="304"/>
      <c r="D7" s="304"/>
      <c r="E7" s="304"/>
    </row>
    <row r="8" spans="2:5" s="66" customFormat="1" ht="15.75" customHeight="1">
      <c r="B8" s="304"/>
      <c r="C8" s="304"/>
      <c r="D8" s="304"/>
      <c r="E8" s="304"/>
    </row>
    <row r="9" spans="2:5" s="66" customFormat="1" ht="21" customHeight="1">
      <c r="B9" s="304"/>
      <c r="C9" s="304"/>
      <c r="D9" s="304"/>
      <c r="E9" s="304"/>
    </row>
    <row r="10" spans="2:5" s="66" customFormat="1" ht="13.5" customHeight="1">
      <c r="B10" s="304"/>
      <c r="C10" s="304"/>
      <c r="D10" s="304"/>
      <c r="E10" s="304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DCE6F2"/>
  </sheetPr>
  <dimension ref="A1:O42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5" t="str">
        <f>+'Gx Business'!C4</f>
        <v>Jun-22</v>
      </c>
      <c r="C2" s="376"/>
      <c r="D2" s="376"/>
      <c r="E2" s="375" t="str">
        <f>+'Gx Business'!D4</f>
        <v>Jun-21</v>
      </c>
      <c r="F2" s="376"/>
      <c r="G2" s="376"/>
      <c r="H2" s="174"/>
      <c r="I2" s="375" t="s">
        <v>91</v>
      </c>
      <c r="J2" s="376"/>
      <c r="K2" s="376"/>
      <c r="L2" s="174"/>
      <c r="M2" s="375" t="s">
        <v>92</v>
      </c>
      <c r="N2" s="376"/>
      <c r="O2" s="376"/>
    </row>
    <row r="3" spans="1:15" ht="20.25" customHeight="1">
      <c r="A3" s="378" t="s">
        <v>228</v>
      </c>
      <c r="B3" s="373" t="s">
        <v>162</v>
      </c>
      <c r="C3" s="373" t="s">
        <v>227</v>
      </c>
      <c r="D3" s="373" t="s">
        <v>230</v>
      </c>
      <c r="E3" s="373" t="s">
        <v>162</v>
      </c>
      <c r="F3" s="373" t="s">
        <v>227</v>
      </c>
      <c r="G3" s="373" t="s">
        <v>230</v>
      </c>
      <c r="H3" s="178"/>
      <c r="I3" s="373" t="s">
        <v>162</v>
      </c>
      <c r="J3" s="373" t="s">
        <v>227</v>
      </c>
      <c r="K3" s="373" t="s">
        <v>230</v>
      </c>
      <c r="L3" s="178"/>
      <c r="M3" s="373" t="s">
        <v>162</v>
      </c>
      <c r="N3" s="373" t="s">
        <v>227</v>
      </c>
      <c r="O3" s="373" t="s">
        <v>230</v>
      </c>
    </row>
    <row r="4" spans="1:15" ht="20.25" customHeight="1" thickBot="1">
      <c r="A4" s="379"/>
      <c r="B4" s="374"/>
      <c r="C4" s="374"/>
      <c r="D4" s="374"/>
      <c r="E4" s="374"/>
      <c r="F4" s="374"/>
      <c r="G4" s="374"/>
      <c r="H4" s="178"/>
      <c r="I4" s="374"/>
      <c r="J4" s="374"/>
      <c r="K4" s="374"/>
      <c r="L4" s="178"/>
      <c r="M4" s="374"/>
      <c r="N4" s="374"/>
      <c r="O4" s="374"/>
    </row>
    <row r="5" spans="1:15" ht="18" customHeight="1">
      <c r="A5" s="336" t="s">
        <v>147</v>
      </c>
      <c r="B5" s="337">
        <v>8157.3001929999991</v>
      </c>
      <c r="C5" s="337">
        <v>2071.4739480000003</v>
      </c>
      <c r="D5" s="337">
        <v>10228.774141</v>
      </c>
      <c r="E5" s="320">
        <v>7598.8995600000007</v>
      </c>
      <c r="F5" s="320">
        <v>1578.9232009999998</v>
      </c>
      <c r="G5" s="320">
        <v>9177.8227609999994</v>
      </c>
      <c r="H5" s="168"/>
      <c r="I5" s="320">
        <f>+B5-E5</f>
        <v>558.40063299999838</v>
      </c>
      <c r="J5" s="320">
        <f t="shared" ref="J5:K20" si="0">+C5-F5</f>
        <v>492.55074700000046</v>
      </c>
      <c r="K5" s="320">
        <f t="shared" si="0"/>
        <v>1050.9513800000004</v>
      </c>
      <c r="L5" s="168"/>
      <c r="M5" s="321">
        <f>+B5/E5-1</f>
        <v>7.3484407655468154E-2</v>
      </c>
      <c r="N5" s="321">
        <f t="shared" ref="N5:O20" si="1">+C5/F5-1</f>
        <v>0.31195358120524608</v>
      </c>
      <c r="O5" s="321">
        <f t="shared" si="1"/>
        <v>0.11450987967057791</v>
      </c>
    </row>
    <row r="6" spans="1:15">
      <c r="A6" s="232" t="s">
        <v>148</v>
      </c>
      <c r="B6" s="322">
        <v>3280.360443</v>
      </c>
      <c r="C6" s="322">
        <v>134.081354</v>
      </c>
      <c r="D6" s="322">
        <v>3414.441797</v>
      </c>
      <c r="E6" s="323">
        <v>3691.3290230000002</v>
      </c>
      <c r="F6" s="323">
        <v>125.871258</v>
      </c>
      <c r="G6" s="323">
        <v>3817.2002810000004</v>
      </c>
      <c r="H6" s="323"/>
      <c r="I6" s="323">
        <f t="shared" ref="I6:I18" si="2">+B6-E6</f>
        <v>-410.9685800000002</v>
      </c>
      <c r="J6" s="323">
        <f t="shared" si="0"/>
        <v>8.2100960000000072</v>
      </c>
      <c r="K6" s="323">
        <f t="shared" si="0"/>
        <v>-402.75848400000041</v>
      </c>
      <c r="L6" s="323"/>
      <c r="M6" s="324">
        <f t="shared" ref="M6:M18" si="3">+B6/E6-1</f>
        <v>-0.11133350005901121</v>
      </c>
      <c r="N6" s="324">
        <f t="shared" si="1"/>
        <v>6.5226137646133608E-2</v>
      </c>
      <c r="O6" s="324">
        <f t="shared" si="1"/>
        <v>-0.10551148861764437</v>
      </c>
    </row>
    <row r="7" spans="1:15">
      <c r="A7" s="232" t="s">
        <v>149</v>
      </c>
      <c r="B7" s="322">
        <v>4802.7872399999997</v>
      </c>
      <c r="C7" s="322">
        <v>0</v>
      </c>
      <c r="D7" s="322">
        <v>4802.7872399999997</v>
      </c>
      <c r="E7" s="323">
        <v>3853.9063040000001</v>
      </c>
      <c r="F7" s="323">
        <v>0</v>
      </c>
      <c r="G7" s="323">
        <v>3853.9063040000001</v>
      </c>
      <c r="H7" s="323"/>
      <c r="I7" s="323">
        <f t="shared" si="2"/>
        <v>948.88093599999956</v>
      </c>
      <c r="J7" s="323">
        <f t="shared" si="0"/>
        <v>0</v>
      </c>
      <c r="K7" s="323">
        <f t="shared" si="0"/>
        <v>948.88093599999956</v>
      </c>
      <c r="L7" s="323"/>
      <c r="M7" s="324">
        <f t="shared" si="3"/>
        <v>0.24621276729409547</v>
      </c>
      <c r="N7" s="324" t="s">
        <v>246</v>
      </c>
      <c r="O7" s="324">
        <f t="shared" si="1"/>
        <v>0.24621276729409547</v>
      </c>
    </row>
    <row r="8" spans="1:15">
      <c r="A8" s="232" t="s">
        <v>169</v>
      </c>
      <c r="B8" s="322">
        <v>74.152510000000007</v>
      </c>
      <c r="C8" s="322">
        <v>1937.3925940000001</v>
      </c>
      <c r="D8" s="322">
        <v>2011.5451040000003</v>
      </c>
      <c r="E8" s="323">
        <v>53.664233000000003</v>
      </c>
      <c r="F8" s="323">
        <v>1453.0519429999999</v>
      </c>
      <c r="G8" s="323">
        <v>1506.7161759999999</v>
      </c>
      <c r="H8" s="323"/>
      <c r="I8" s="323">
        <f t="shared" si="2"/>
        <v>20.488277000000004</v>
      </c>
      <c r="J8" s="323">
        <f t="shared" si="0"/>
        <v>484.34065100000021</v>
      </c>
      <c r="K8" s="323">
        <f t="shared" si="0"/>
        <v>504.82892800000036</v>
      </c>
      <c r="L8" s="323"/>
      <c r="M8" s="324">
        <f t="shared" si="3"/>
        <v>0.38178644983149201</v>
      </c>
      <c r="N8" s="324">
        <f t="shared" si="1"/>
        <v>0.33332645356092416</v>
      </c>
      <c r="O8" s="324">
        <f t="shared" si="1"/>
        <v>0.33505243790520001</v>
      </c>
    </row>
    <row r="9" spans="1:15" ht="16.5" customHeight="1">
      <c r="A9" s="233" t="s">
        <v>150</v>
      </c>
      <c r="B9" s="338">
        <v>7366.4663540000001</v>
      </c>
      <c r="C9" s="338">
        <v>1103.68012</v>
      </c>
      <c r="D9" s="338">
        <v>5636.5118689999999</v>
      </c>
      <c r="E9" s="339">
        <v>5210.208208</v>
      </c>
      <c r="F9" s="339">
        <v>319.20229699999999</v>
      </c>
      <c r="G9" s="339">
        <v>3986.3866520000001</v>
      </c>
      <c r="H9" s="339"/>
      <c r="I9" s="339">
        <f t="shared" si="2"/>
        <v>2156.2581460000001</v>
      </c>
      <c r="J9" s="339">
        <f t="shared" si="0"/>
        <v>784.47782299999994</v>
      </c>
      <c r="K9" s="339">
        <f t="shared" si="0"/>
        <v>1650.1252169999998</v>
      </c>
      <c r="L9" s="339"/>
      <c r="M9" s="340">
        <f t="shared" si="3"/>
        <v>0.41385258705960726</v>
      </c>
      <c r="N9" s="340" t="s">
        <v>246</v>
      </c>
      <c r="O9" s="340">
        <f t="shared" si="1"/>
        <v>0.41394008184633058</v>
      </c>
    </row>
    <row r="10" spans="1:15">
      <c r="A10" s="232" t="s">
        <v>151</v>
      </c>
      <c r="B10" s="322">
        <v>254.12496100000001</v>
      </c>
      <c r="C10" s="322">
        <v>0</v>
      </c>
      <c r="D10" s="322">
        <v>2833.6346050000002</v>
      </c>
      <c r="E10" s="323">
        <v>997.92496100000005</v>
      </c>
      <c r="F10" s="323">
        <v>0</v>
      </c>
      <c r="G10" s="323">
        <v>1543.0238529999999</v>
      </c>
      <c r="H10" s="323"/>
      <c r="I10" s="323">
        <f t="shared" si="2"/>
        <v>-743.80000000000007</v>
      </c>
      <c r="J10" s="323">
        <f t="shared" si="0"/>
        <v>0</v>
      </c>
      <c r="K10" s="323">
        <f t="shared" si="0"/>
        <v>1290.6107520000003</v>
      </c>
      <c r="L10" s="323"/>
      <c r="M10" s="324">
        <f t="shared" si="3"/>
        <v>-0.7453466233118905</v>
      </c>
      <c r="N10" s="324" t="s">
        <v>246</v>
      </c>
      <c r="O10" s="324">
        <f t="shared" si="1"/>
        <v>0.83641659167533322</v>
      </c>
    </row>
    <row r="11" spans="1:15">
      <c r="A11" s="232" t="s">
        <v>152</v>
      </c>
      <c r="B11" s="322">
        <v>4149.6549359999999</v>
      </c>
      <c r="C11" s="322">
        <v>0</v>
      </c>
      <c r="D11" s="322">
        <v>1316.0203309999997</v>
      </c>
      <c r="E11" s="323">
        <v>2747.5288049999999</v>
      </c>
      <c r="F11" s="323">
        <v>0</v>
      </c>
      <c r="G11" s="323">
        <v>1204.504952</v>
      </c>
      <c r="H11" s="323"/>
      <c r="I11" s="323">
        <f t="shared" si="2"/>
        <v>1402.126131</v>
      </c>
      <c r="J11" s="323">
        <f t="shared" si="0"/>
        <v>0</v>
      </c>
      <c r="K11" s="323">
        <f t="shared" si="0"/>
        <v>111.51537899999971</v>
      </c>
      <c r="L11" s="323"/>
      <c r="M11" s="324">
        <f t="shared" si="3"/>
        <v>0.51032263190412674</v>
      </c>
      <c r="N11" s="324" t="s">
        <v>246</v>
      </c>
      <c r="O11" s="324">
        <f t="shared" si="1"/>
        <v>9.2581918251839479E-2</v>
      </c>
    </row>
    <row r="12" spans="1:15">
      <c r="A12" s="232" t="s">
        <v>153</v>
      </c>
      <c r="B12" s="322">
        <v>3216.8114179999998</v>
      </c>
      <c r="C12" s="322">
        <v>1103.68012</v>
      </c>
      <c r="D12" s="322">
        <v>4320.4915380000002</v>
      </c>
      <c r="E12" s="323">
        <v>2462.6794030000001</v>
      </c>
      <c r="F12" s="323">
        <v>319.20229699999999</v>
      </c>
      <c r="G12" s="323">
        <v>2781.8816999999999</v>
      </c>
      <c r="H12" s="323"/>
      <c r="I12" s="323">
        <f t="shared" si="2"/>
        <v>754.13201499999968</v>
      </c>
      <c r="J12" s="323">
        <f t="shared" si="0"/>
        <v>784.47782299999994</v>
      </c>
      <c r="K12" s="323">
        <f t="shared" si="0"/>
        <v>1538.6098380000003</v>
      </c>
      <c r="L12" s="323"/>
      <c r="M12" s="324">
        <f t="shared" si="3"/>
        <v>0.30622419389276856</v>
      </c>
      <c r="N12" s="324" t="s">
        <v>246</v>
      </c>
      <c r="O12" s="324">
        <f t="shared" si="1"/>
        <v>0.55308241108886858</v>
      </c>
    </row>
    <row r="13" spans="1:15" ht="16.5" hidden="1" customHeight="1">
      <c r="A13" s="233" t="s">
        <v>154</v>
      </c>
      <c r="B13" s="338">
        <v>0</v>
      </c>
      <c r="C13" s="338">
        <v>0</v>
      </c>
      <c r="D13" s="338">
        <v>0</v>
      </c>
      <c r="E13" s="339">
        <v>0</v>
      </c>
      <c r="F13" s="339">
        <v>0</v>
      </c>
      <c r="G13" s="339">
        <v>0</v>
      </c>
      <c r="H13" s="339"/>
      <c r="I13" s="339">
        <f t="shared" si="2"/>
        <v>0</v>
      </c>
      <c r="J13" s="339">
        <f t="shared" si="0"/>
        <v>0</v>
      </c>
      <c r="K13" s="339">
        <f t="shared" si="0"/>
        <v>0</v>
      </c>
      <c r="L13" s="339"/>
      <c r="M13" s="340" t="e">
        <f t="shared" si="3"/>
        <v>#DIV/0!</v>
      </c>
      <c r="N13" s="340" t="e">
        <f t="shared" si="1"/>
        <v>#DIV/0!</v>
      </c>
      <c r="O13" s="340" t="e">
        <f t="shared" si="1"/>
        <v>#DIV/0!</v>
      </c>
    </row>
    <row r="14" spans="1:15" ht="16.5" customHeight="1">
      <c r="A14" s="233" t="s">
        <v>155</v>
      </c>
      <c r="B14" s="338">
        <v>15523.766546999999</v>
      </c>
      <c r="C14" s="338">
        <v>3175.1540670000004</v>
      </c>
      <c r="D14" s="338">
        <v>15865.286008999998</v>
      </c>
      <c r="E14" s="339">
        <v>12809.107770000001</v>
      </c>
      <c r="F14" s="339">
        <v>1898.125497</v>
      </c>
      <c r="G14" s="339">
        <v>13164.209414000001</v>
      </c>
      <c r="H14" s="339"/>
      <c r="I14" s="339">
        <f t="shared" si="2"/>
        <v>2714.6587769999987</v>
      </c>
      <c r="J14" s="339">
        <f t="shared" si="0"/>
        <v>1277.0285700000004</v>
      </c>
      <c r="K14" s="339">
        <f t="shared" si="0"/>
        <v>2701.0765949999968</v>
      </c>
      <c r="L14" s="339"/>
      <c r="M14" s="340">
        <f t="shared" si="3"/>
        <v>0.21193191795590605</v>
      </c>
      <c r="N14" s="340">
        <f t="shared" si="1"/>
        <v>0.67278405564771804</v>
      </c>
      <c r="O14" s="340">
        <f t="shared" si="1"/>
        <v>0.20518335055711212</v>
      </c>
    </row>
    <row r="15" spans="1:15">
      <c r="A15" s="232" t="s">
        <v>156</v>
      </c>
      <c r="B15" s="322">
        <v>5521.999178</v>
      </c>
      <c r="C15" s="322">
        <v>227.74231499999999</v>
      </c>
      <c r="D15" s="322">
        <v>5749.7414930000004</v>
      </c>
      <c r="E15" s="323">
        <v>4714.4907810000004</v>
      </c>
      <c r="F15" s="323">
        <v>229.25967399999999</v>
      </c>
      <c r="G15" s="323">
        <v>4943.7504550000003</v>
      </c>
      <c r="H15" s="323"/>
      <c r="I15" s="323">
        <f t="shared" si="2"/>
        <v>807.5083969999996</v>
      </c>
      <c r="J15" s="323">
        <f t="shared" si="0"/>
        <v>-1.517358999999999</v>
      </c>
      <c r="K15" s="323">
        <f t="shared" si="0"/>
        <v>805.99103800000012</v>
      </c>
      <c r="L15" s="323"/>
      <c r="M15" s="324">
        <f t="shared" si="3"/>
        <v>0.17128220936487182</v>
      </c>
      <c r="N15" s="324">
        <f t="shared" si="1"/>
        <v>-6.6185167828511915E-3</v>
      </c>
      <c r="O15" s="324">
        <f t="shared" si="1"/>
        <v>0.16303230620891029</v>
      </c>
    </row>
    <row r="16" spans="1:15">
      <c r="A16" s="232" t="s">
        <v>157</v>
      </c>
      <c r="B16" s="322">
        <v>9754.1709849999988</v>
      </c>
      <c r="C16" s="322">
        <v>1.3306290000000001</v>
      </c>
      <c r="D16" s="322">
        <v>9755.5016139999989</v>
      </c>
      <c r="E16" s="323">
        <v>8079.4854810000006</v>
      </c>
      <c r="F16" s="323">
        <v>66.662224999999992</v>
      </c>
      <c r="G16" s="323">
        <v>8146.1477060000007</v>
      </c>
      <c r="H16" s="323"/>
      <c r="I16" s="323">
        <f t="shared" si="2"/>
        <v>1674.6855039999982</v>
      </c>
      <c r="J16" s="323">
        <f t="shared" si="0"/>
        <v>-65.33159599999999</v>
      </c>
      <c r="K16" s="323">
        <f t="shared" si="0"/>
        <v>1609.3539079999982</v>
      </c>
      <c r="L16" s="323"/>
      <c r="M16" s="324">
        <f t="shared" si="3"/>
        <v>0.20727625638269265</v>
      </c>
      <c r="N16" s="324">
        <f t="shared" si="1"/>
        <v>-0.98003923511403945</v>
      </c>
      <c r="O16" s="324">
        <f t="shared" si="1"/>
        <v>0.19756011873129142</v>
      </c>
    </row>
    <row r="17" spans="1:15">
      <c r="A17" s="232" t="s">
        <v>158</v>
      </c>
      <c r="B17" s="322">
        <v>247.596384</v>
      </c>
      <c r="C17" s="322">
        <v>112.446518</v>
      </c>
      <c r="D17" s="322">
        <v>360.04290200000003</v>
      </c>
      <c r="E17" s="323">
        <v>15.131508</v>
      </c>
      <c r="F17" s="323">
        <v>59.179745000000004</v>
      </c>
      <c r="G17" s="323">
        <v>74.311253000000008</v>
      </c>
      <c r="H17" s="323"/>
      <c r="I17" s="323">
        <f t="shared" si="2"/>
        <v>232.464876</v>
      </c>
      <c r="J17" s="323">
        <f t="shared" si="0"/>
        <v>53.266772999999993</v>
      </c>
      <c r="K17" s="323">
        <f t="shared" si="0"/>
        <v>285.731649</v>
      </c>
      <c r="L17" s="323"/>
      <c r="M17" s="324" t="s">
        <v>246</v>
      </c>
      <c r="N17" s="324">
        <f t="shared" si="1"/>
        <v>0.90008453061093774</v>
      </c>
      <c r="O17" s="324">
        <f t="shared" si="1"/>
        <v>3.8450656860812185</v>
      </c>
    </row>
    <row r="18" spans="1:15">
      <c r="A18" s="232" t="s">
        <v>159</v>
      </c>
      <c r="B18" s="322">
        <v>254.12496100000001</v>
      </c>
      <c r="C18" s="322">
        <v>2833.6346050000002</v>
      </c>
      <c r="D18" s="322">
        <v>2833.6346050000002</v>
      </c>
      <c r="E18" s="323">
        <v>997.92496100000005</v>
      </c>
      <c r="F18" s="323">
        <v>1543.0238529999999</v>
      </c>
      <c r="G18" s="323">
        <v>1543.0238529999999</v>
      </c>
      <c r="H18" s="323"/>
      <c r="I18" s="323">
        <f t="shared" si="2"/>
        <v>-743.80000000000007</v>
      </c>
      <c r="J18" s="323">
        <f t="shared" si="0"/>
        <v>1290.6107520000003</v>
      </c>
      <c r="K18" s="323">
        <f t="shared" si="0"/>
        <v>1290.6107520000003</v>
      </c>
      <c r="L18" s="323"/>
      <c r="M18" s="324">
        <f t="shared" si="3"/>
        <v>-0.7453466233118905</v>
      </c>
      <c r="N18" s="324">
        <f t="shared" si="1"/>
        <v>0.83641659167533322</v>
      </c>
      <c r="O18" s="324">
        <f t="shared" si="1"/>
        <v>0.83641659167533322</v>
      </c>
    </row>
    <row r="19" spans="1:15" ht="13.5" customHeight="1" thickBot="1">
      <c r="A19" s="115" t="s">
        <v>160</v>
      </c>
      <c r="B19" s="326"/>
      <c r="C19" s="326"/>
      <c r="D19" s="326">
        <v>37883.500311149561</v>
      </c>
      <c r="E19" s="168"/>
      <c r="F19" s="168"/>
      <c r="G19" s="168">
        <v>37079.047098151925</v>
      </c>
      <c r="H19" s="168"/>
      <c r="I19" s="168"/>
      <c r="J19" s="168"/>
      <c r="K19" s="168">
        <f t="shared" si="0"/>
        <v>804.453212997636</v>
      </c>
      <c r="L19" s="168"/>
      <c r="M19" s="327"/>
      <c r="N19" s="327"/>
      <c r="O19" s="327">
        <f t="shared" si="1"/>
        <v>2.1695628015147461E-2</v>
      </c>
    </row>
    <row r="20" spans="1:15" ht="14.25" customHeight="1" thickBot="1">
      <c r="A20" s="328" t="s">
        <v>161</v>
      </c>
      <c r="B20" s="334"/>
      <c r="C20" s="334"/>
      <c r="D20" s="335">
        <v>0.41879144954117814</v>
      </c>
      <c r="E20" s="329"/>
      <c r="F20" s="329"/>
      <c r="G20" s="330">
        <v>0.35503095263351914</v>
      </c>
      <c r="H20" s="325"/>
      <c r="I20" s="329"/>
      <c r="J20" s="329"/>
      <c r="K20" s="238">
        <f t="shared" si="0"/>
        <v>6.3760496907659003E-2</v>
      </c>
      <c r="L20" s="325"/>
      <c r="M20" s="331"/>
      <c r="N20" s="331"/>
      <c r="O20" s="238">
        <f t="shared" si="1"/>
        <v>0.17959137487788501</v>
      </c>
    </row>
    <row r="21" spans="1:15" s="166" customFormat="1" ht="11.25" customHeight="1">
      <c r="A21" s="377"/>
      <c r="B21" s="377"/>
      <c r="C21" s="377"/>
      <c r="D21" s="377"/>
      <c r="E21" s="176"/>
      <c r="F21" s="176"/>
      <c r="G21" s="176"/>
      <c r="H21" s="176"/>
      <c r="I21" s="165"/>
      <c r="L21" s="176"/>
    </row>
    <row r="22" spans="1:15" s="166" customFormat="1" ht="11.25" customHeight="1" thickBo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customHeight="1" thickBot="1">
      <c r="A23" s="162"/>
      <c r="B23" s="375" t="str">
        <f>+'Gx Business'!G4</f>
        <v>Q2 2022</v>
      </c>
      <c r="C23" s="376"/>
      <c r="D23" s="376"/>
      <c r="E23" s="375" t="str">
        <f>+'Gx Business'!H4</f>
        <v>Q2 2021</v>
      </c>
      <c r="F23" s="376"/>
      <c r="G23" s="376"/>
      <c r="H23" s="174"/>
      <c r="I23" s="375" t="s">
        <v>91</v>
      </c>
      <c r="J23" s="376"/>
      <c r="K23" s="376"/>
      <c r="L23" s="174"/>
      <c r="M23" s="375" t="s">
        <v>92</v>
      </c>
      <c r="N23" s="376"/>
      <c r="O23" s="376"/>
    </row>
    <row r="24" spans="1:15" ht="23.25" customHeight="1">
      <c r="A24" s="378" t="s">
        <v>229</v>
      </c>
      <c r="B24" s="373" t="s">
        <v>162</v>
      </c>
      <c r="C24" s="373" t="s">
        <v>227</v>
      </c>
      <c r="D24" s="373" t="s">
        <v>230</v>
      </c>
      <c r="E24" s="373" t="s">
        <v>162</v>
      </c>
      <c r="F24" s="373" t="s">
        <v>227</v>
      </c>
      <c r="G24" s="373" t="s">
        <v>230</v>
      </c>
      <c r="H24" s="178"/>
      <c r="I24" s="373" t="s">
        <v>162</v>
      </c>
      <c r="J24" s="373" t="s">
        <v>227</v>
      </c>
      <c r="K24" s="373" t="s">
        <v>230</v>
      </c>
      <c r="L24" s="178"/>
      <c r="M24" s="373" t="s">
        <v>162</v>
      </c>
      <c r="N24" s="373" t="s">
        <v>227</v>
      </c>
      <c r="O24" s="373" t="s">
        <v>230</v>
      </c>
    </row>
    <row r="25" spans="1:15" ht="20.25" customHeight="1" thickBot="1">
      <c r="A25" s="379"/>
      <c r="B25" s="374"/>
      <c r="C25" s="374"/>
      <c r="D25" s="374"/>
      <c r="E25" s="374"/>
      <c r="F25" s="374"/>
      <c r="G25" s="374"/>
      <c r="H25" s="178"/>
      <c r="I25" s="374"/>
      <c r="J25" s="374"/>
      <c r="K25" s="374"/>
      <c r="L25" s="178"/>
      <c r="M25" s="374"/>
      <c r="N25" s="374"/>
      <c r="O25" s="374"/>
    </row>
    <row r="26" spans="1:15" ht="16.5" customHeight="1">
      <c r="A26" s="336" t="s">
        <v>147</v>
      </c>
      <c r="B26" s="337">
        <v>3994.8730499999992</v>
      </c>
      <c r="C26" s="337">
        <v>1069.3631840000003</v>
      </c>
      <c r="D26" s="337">
        <v>5064.236234</v>
      </c>
      <c r="E26" s="320">
        <v>3939.9136590000003</v>
      </c>
      <c r="F26" s="320">
        <v>746.27948299999969</v>
      </c>
      <c r="G26" s="320">
        <v>4686.1931419999992</v>
      </c>
      <c r="H26" s="168"/>
      <c r="I26" s="320">
        <f>+B26-E26</f>
        <v>54.959390999998959</v>
      </c>
      <c r="J26" s="320">
        <f t="shared" ref="J26:K41" si="4">+C26-F26</f>
        <v>323.08370100000059</v>
      </c>
      <c r="K26" s="320">
        <f t="shared" si="4"/>
        <v>378.0430920000008</v>
      </c>
      <c r="L26" s="168"/>
      <c r="M26" s="321">
        <f>+B26/E26-1</f>
        <v>1.3949389696511272E-2</v>
      </c>
      <c r="N26" s="321">
        <f t="shared" ref="N26:O41" si="5">+C26/F26-1</f>
        <v>0.43292587878903377</v>
      </c>
      <c r="O26" s="321">
        <f t="shared" si="5"/>
        <v>8.0671683932911353E-2</v>
      </c>
    </row>
    <row r="27" spans="1:15">
      <c r="A27" s="232" t="s">
        <v>148</v>
      </c>
      <c r="B27" s="322">
        <v>1479.9862950000002</v>
      </c>
      <c r="C27" s="322">
        <v>87.100313</v>
      </c>
      <c r="D27" s="322">
        <v>1567.0866080000001</v>
      </c>
      <c r="E27" s="323">
        <v>1669.5309530000002</v>
      </c>
      <c r="F27" s="323">
        <v>68.20002199999999</v>
      </c>
      <c r="G27" s="323">
        <v>1737.7309750000004</v>
      </c>
      <c r="H27" s="323"/>
      <c r="I27" s="323">
        <f t="shared" ref="I27:I39" si="6">+B27-E27</f>
        <v>-189.54465800000003</v>
      </c>
      <c r="J27" s="323">
        <f t="shared" si="4"/>
        <v>18.90029100000001</v>
      </c>
      <c r="K27" s="323">
        <f t="shared" si="4"/>
        <v>-170.64436700000033</v>
      </c>
      <c r="L27" s="323"/>
      <c r="M27" s="324">
        <f t="shared" ref="M27:M39" si="7">+B27/E27-1</f>
        <v>-0.11353168245213119</v>
      </c>
      <c r="N27" s="324">
        <f t="shared" si="5"/>
        <v>0.27713027717205163</v>
      </c>
      <c r="O27" s="324">
        <f t="shared" si="5"/>
        <v>-9.8199531144341989E-2</v>
      </c>
    </row>
    <row r="28" spans="1:15">
      <c r="A28" s="232" t="s">
        <v>149</v>
      </c>
      <c r="B28" s="322">
        <v>2483.6026279999996</v>
      </c>
      <c r="C28" s="322">
        <v>0</v>
      </c>
      <c r="D28" s="322">
        <v>2483.6026279999996</v>
      </c>
      <c r="E28" s="323">
        <v>2243.2829550000001</v>
      </c>
      <c r="F28" s="323">
        <v>0</v>
      </c>
      <c r="G28" s="323">
        <v>2243.2829550000001</v>
      </c>
      <c r="H28" s="323"/>
      <c r="I28" s="323">
        <f t="shared" si="6"/>
        <v>240.31967299999951</v>
      </c>
      <c r="J28" s="323">
        <f t="shared" si="4"/>
        <v>0</v>
      </c>
      <c r="K28" s="323">
        <f t="shared" si="4"/>
        <v>240.31967299999951</v>
      </c>
      <c r="L28" s="323"/>
      <c r="M28" s="324">
        <f t="shared" si="7"/>
        <v>0.10712856015972338</v>
      </c>
      <c r="N28" s="324" t="s">
        <v>246</v>
      </c>
      <c r="O28" s="324">
        <f t="shared" si="5"/>
        <v>0.10712856015972338</v>
      </c>
    </row>
    <row r="29" spans="1:15">
      <c r="A29" s="232" t="s">
        <v>169</v>
      </c>
      <c r="B29" s="322">
        <v>31.284127000000005</v>
      </c>
      <c r="C29" s="322">
        <v>982.26287100000013</v>
      </c>
      <c r="D29" s="322">
        <v>1013.5469980000003</v>
      </c>
      <c r="E29" s="323">
        <v>27.099751000000001</v>
      </c>
      <c r="F29" s="323">
        <v>678.07946099999981</v>
      </c>
      <c r="G29" s="323">
        <v>705.17921199999978</v>
      </c>
      <c r="H29" s="323"/>
      <c r="I29" s="323">
        <f t="shared" si="6"/>
        <v>4.1843760000000039</v>
      </c>
      <c r="J29" s="323">
        <f t="shared" si="4"/>
        <v>304.18341000000032</v>
      </c>
      <c r="K29" s="323">
        <f t="shared" si="4"/>
        <v>308.36778600000048</v>
      </c>
      <c r="L29" s="323"/>
      <c r="M29" s="324">
        <f t="shared" si="7"/>
        <v>0.1544064371661571</v>
      </c>
      <c r="N29" s="324">
        <f t="shared" si="5"/>
        <v>0.44859552234690137</v>
      </c>
      <c r="O29" s="324">
        <f t="shared" si="5"/>
        <v>0.43728995516674507</v>
      </c>
    </row>
    <row r="30" spans="1:15" ht="16.5" customHeight="1">
      <c r="A30" s="233" t="s">
        <v>150</v>
      </c>
      <c r="B30" s="338">
        <v>3484.300819</v>
      </c>
      <c r="C30" s="338">
        <v>387.77588300000002</v>
      </c>
      <c r="D30" s="338">
        <v>2589.5969180000002</v>
      </c>
      <c r="E30" s="339">
        <v>2675.074388</v>
      </c>
      <c r="F30" s="339">
        <v>319.20229699999999</v>
      </c>
      <c r="G30" s="339">
        <v>2078.4907560000001</v>
      </c>
      <c r="H30" s="339"/>
      <c r="I30" s="339">
        <f t="shared" si="6"/>
        <v>809.22643100000005</v>
      </c>
      <c r="J30" s="339">
        <f t="shared" si="4"/>
        <v>68.573586000000034</v>
      </c>
      <c r="K30" s="339">
        <f t="shared" si="4"/>
        <v>511.10616200000004</v>
      </c>
      <c r="L30" s="339"/>
      <c r="M30" s="340">
        <f t="shared" si="7"/>
        <v>0.30250614137314225</v>
      </c>
      <c r="N30" s="340" t="s">
        <v>246</v>
      </c>
      <c r="O30" s="340">
        <f t="shared" si="5"/>
        <v>0.24590254275828971</v>
      </c>
    </row>
    <row r="31" spans="1:15">
      <c r="A31" s="232" t="s">
        <v>151</v>
      </c>
      <c r="B31" s="322">
        <v>128.23384000000001</v>
      </c>
      <c r="C31" s="322">
        <v>0</v>
      </c>
      <c r="D31" s="322">
        <v>1282.4797840000001</v>
      </c>
      <c r="E31" s="323">
        <v>502.23384000000004</v>
      </c>
      <c r="F31" s="323">
        <v>0</v>
      </c>
      <c r="G31" s="323">
        <v>915.7859289999999</v>
      </c>
      <c r="H31" s="323"/>
      <c r="I31" s="323">
        <f t="shared" si="6"/>
        <v>-374</v>
      </c>
      <c r="J31" s="323">
        <f t="shared" si="4"/>
        <v>0</v>
      </c>
      <c r="K31" s="323">
        <f t="shared" si="4"/>
        <v>366.69385500000021</v>
      </c>
      <c r="L31" s="323"/>
      <c r="M31" s="324">
        <f t="shared" si="7"/>
        <v>-0.74467303915642158</v>
      </c>
      <c r="N31" s="324" t="s">
        <v>246</v>
      </c>
      <c r="O31" s="324">
        <f t="shared" si="5"/>
        <v>0.40041438002920038</v>
      </c>
    </row>
    <row r="32" spans="1:15">
      <c r="A32" s="232" t="s">
        <v>152</v>
      </c>
      <c r="B32" s="322">
        <v>1927.0939119999998</v>
      </c>
      <c r="C32" s="322">
        <v>0</v>
      </c>
      <c r="D32" s="322">
        <v>644.61412799999971</v>
      </c>
      <c r="E32" s="323">
        <v>1498.6257019999998</v>
      </c>
      <c r="F32" s="323">
        <v>0</v>
      </c>
      <c r="G32" s="323">
        <v>582.83977299999992</v>
      </c>
      <c r="H32" s="323"/>
      <c r="I32" s="323">
        <f t="shared" si="6"/>
        <v>428.46821</v>
      </c>
      <c r="J32" s="323">
        <f t="shared" si="4"/>
        <v>0</v>
      </c>
      <c r="K32" s="323">
        <f t="shared" si="4"/>
        <v>61.774354999999787</v>
      </c>
      <c r="L32" s="323"/>
      <c r="M32" s="324">
        <f t="shared" si="7"/>
        <v>0.28590742133154734</v>
      </c>
      <c r="N32" s="324" t="s">
        <v>246</v>
      </c>
      <c r="O32" s="324">
        <f t="shared" si="5"/>
        <v>0.1059885715795168</v>
      </c>
    </row>
    <row r="33" spans="1:15">
      <c r="A33" s="232" t="s">
        <v>153</v>
      </c>
      <c r="B33" s="322">
        <v>1557.206907</v>
      </c>
      <c r="C33" s="322">
        <v>387.77588300000002</v>
      </c>
      <c r="D33" s="322">
        <v>1944.9827900000005</v>
      </c>
      <c r="E33" s="323">
        <v>1176.4486860000002</v>
      </c>
      <c r="F33" s="323">
        <v>319.20229699999999</v>
      </c>
      <c r="G33" s="323">
        <v>1495.650983</v>
      </c>
      <c r="H33" s="323"/>
      <c r="I33" s="323">
        <f t="shared" si="6"/>
        <v>380.75822099999982</v>
      </c>
      <c r="J33" s="323">
        <f t="shared" si="4"/>
        <v>68.573586000000034</v>
      </c>
      <c r="K33" s="323">
        <f t="shared" si="4"/>
        <v>449.33180700000048</v>
      </c>
      <c r="L33" s="323"/>
      <c r="M33" s="324">
        <f t="shared" si="7"/>
        <v>0.32365051321923932</v>
      </c>
      <c r="N33" s="324" t="s">
        <v>246</v>
      </c>
      <c r="O33" s="324">
        <f t="shared" si="5"/>
        <v>0.30042557528944602</v>
      </c>
    </row>
    <row r="34" spans="1:15" ht="11.25" hidden="1" customHeight="1">
      <c r="A34" s="233" t="s">
        <v>154</v>
      </c>
      <c r="B34" s="338">
        <v>0</v>
      </c>
      <c r="C34" s="338">
        <v>0</v>
      </c>
      <c r="D34" s="338">
        <v>0</v>
      </c>
      <c r="E34" s="339">
        <v>0</v>
      </c>
      <c r="F34" s="339">
        <v>0</v>
      </c>
      <c r="G34" s="339">
        <v>0</v>
      </c>
      <c r="H34" s="339"/>
      <c r="I34" s="339">
        <f t="shared" si="6"/>
        <v>0</v>
      </c>
      <c r="J34" s="339">
        <f t="shared" si="4"/>
        <v>0</v>
      </c>
      <c r="K34" s="339">
        <f t="shared" si="4"/>
        <v>0</v>
      </c>
      <c r="L34" s="339"/>
      <c r="M34" s="340" t="e">
        <f t="shared" si="7"/>
        <v>#DIV/0!</v>
      </c>
      <c r="N34" s="340" t="e">
        <f t="shared" si="5"/>
        <v>#DIV/0!</v>
      </c>
      <c r="O34" s="340" t="e">
        <f t="shared" si="5"/>
        <v>#DIV/0!</v>
      </c>
    </row>
    <row r="35" spans="1:15" ht="15.75" customHeight="1">
      <c r="A35" s="233" t="s">
        <v>155</v>
      </c>
      <c r="B35" s="338">
        <v>7479.1738689999993</v>
      </c>
      <c r="C35" s="338">
        <v>1457.1390650000003</v>
      </c>
      <c r="D35" s="338">
        <v>7653.8331499999967</v>
      </c>
      <c r="E35" s="339">
        <v>6614.9880460000004</v>
      </c>
      <c r="F35" s="339">
        <v>1065.481779</v>
      </c>
      <c r="G35" s="339">
        <v>6764.6838960000005</v>
      </c>
      <c r="H35" s="339"/>
      <c r="I35" s="339">
        <f t="shared" si="6"/>
        <v>864.18582299999889</v>
      </c>
      <c r="J35" s="339">
        <f t="shared" si="4"/>
        <v>391.65728600000034</v>
      </c>
      <c r="K35" s="339">
        <f t="shared" si="4"/>
        <v>889.14925399999629</v>
      </c>
      <c r="L35" s="339"/>
      <c r="M35" s="340">
        <f t="shared" si="7"/>
        <v>0.13064057213566116</v>
      </c>
      <c r="N35" s="340">
        <f t="shared" si="5"/>
        <v>0.36758703313311214</v>
      </c>
      <c r="O35" s="340">
        <f t="shared" si="5"/>
        <v>0.13143988213932012</v>
      </c>
    </row>
    <row r="36" spans="1:15">
      <c r="A36" s="232" t="s">
        <v>156</v>
      </c>
      <c r="B36" s="322">
        <v>2829.2751490000001</v>
      </c>
      <c r="C36" s="322">
        <v>112.375812</v>
      </c>
      <c r="D36" s="322">
        <v>2941.6509610000003</v>
      </c>
      <c r="E36" s="323">
        <v>2472.6949600000007</v>
      </c>
      <c r="F36" s="323">
        <v>113.60752999999998</v>
      </c>
      <c r="G36" s="323">
        <v>2586.3024900000005</v>
      </c>
      <c r="H36" s="323"/>
      <c r="I36" s="323">
        <f t="shared" si="6"/>
        <v>356.58018899999934</v>
      </c>
      <c r="J36" s="323">
        <f t="shared" si="4"/>
        <v>-1.2317179999999865</v>
      </c>
      <c r="K36" s="323">
        <f t="shared" si="4"/>
        <v>355.34847099999979</v>
      </c>
      <c r="L36" s="323"/>
      <c r="M36" s="324">
        <f t="shared" si="7"/>
        <v>0.14420710794023672</v>
      </c>
      <c r="N36" s="324">
        <f t="shared" si="5"/>
        <v>-1.0841869372567037E-2</v>
      </c>
      <c r="O36" s="324">
        <f t="shared" si="5"/>
        <v>0.13739633023359143</v>
      </c>
    </row>
    <row r="37" spans="1:15">
      <c r="A37" s="232" t="s">
        <v>157</v>
      </c>
      <c r="B37" s="322">
        <v>4491.9911869999987</v>
      </c>
      <c r="C37" s="322">
        <v>0.68848300000000007</v>
      </c>
      <c r="D37" s="322">
        <v>4492.6796699999986</v>
      </c>
      <c r="E37" s="323">
        <v>4127.1615780000011</v>
      </c>
      <c r="F37" s="323">
        <v>35.54908799999999</v>
      </c>
      <c r="G37" s="323">
        <v>4162.7106660000009</v>
      </c>
      <c r="H37" s="323"/>
      <c r="I37" s="323">
        <f t="shared" si="6"/>
        <v>364.82960899999762</v>
      </c>
      <c r="J37" s="323">
        <f t="shared" si="4"/>
        <v>-34.860604999999993</v>
      </c>
      <c r="K37" s="323">
        <f t="shared" si="4"/>
        <v>329.96900399999777</v>
      </c>
      <c r="L37" s="323"/>
      <c r="M37" s="324">
        <f t="shared" si="7"/>
        <v>8.8397219761091161E-2</v>
      </c>
      <c r="N37" s="324">
        <f t="shared" si="5"/>
        <v>-0.98063289274819088</v>
      </c>
      <c r="O37" s="324">
        <f t="shared" si="5"/>
        <v>7.9267821012664497E-2</v>
      </c>
    </row>
    <row r="38" spans="1:15">
      <c r="A38" s="232" t="s">
        <v>158</v>
      </c>
      <c r="B38" s="322">
        <v>157.907533</v>
      </c>
      <c r="C38" s="322">
        <v>61.594985999999999</v>
      </c>
      <c r="D38" s="322">
        <v>219.50251900000004</v>
      </c>
      <c r="E38" s="323">
        <v>15.131508</v>
      </c>
      <c r="F38" s="323">
        <v>0.53923200000001259</v>
      </c>
      <c r="G38" s="323">
        <v>15.670740000000016</v>
      </c>
      <c r="H38" s="323"/>
      <c r="I38" s="323">
        <f t="shared" si="6"/>
        <v>142.776025</v>
      </c>
      <c r="J38" s="323">
        <f t="shared" si="4"/>
        <v>61.055753999999986</v>
      </c>
      <c r="K38" s="323">
        <f t="shared" si="4"/>
        <v>203.83177900000001</v>
      </c>
      <c r="L38" s="323"/>
      <c r="M38" s="324">
        <f t="shared" si="7"/>
        <v>9.4356771975403912</v>
      </c>
      <c r="N38" s="324">
        <f t="shared" si="5"/>
        <v>113.22724541569966</v>
      </c>
      <c r="O38" s="324">
        <f t="shared" si="5"/>
        <v>13.007157224228072</v>
      </c>
    </row>
    <row r="39" spans="1:15">
      <c r="A39" s="232" t="s">
        <v>159</v>
      </c>
      <c r="B39" s="322">
        <v>128.23384000000001</v>
      </c>
      <c r="C39" s="322">
        <v>1282.4797840000001</v>
      </c>
      <c r="D39" s="322">
        <v>1282.4797840000001</v>
      </c>
      <c r="E39" s="323">
        <v>502.23384000000004</v>
      </c>
      <c r="F39" s="323">
        <v>915.7859289999999</v>
      </c>
      <c r="G39" s="323">
        <v>915.7859289999999</v>
      </c>
      <c r="H39" s="323"/>
      <c r="I39" s="323">
        <f t="shared" si="6"/>
        <v>-374</v>
      </c>
      <c r="J39" s="323">
        <f t="shared" si="4"/>
        <v>366.69385500000021</v>
      </c>
      <c r="K39" s="323">
        <f t="shared" si="4"/>
        <v>366.69385500000021</v>
      </c>
      <c r="L39" s="323"/>
      <c r="M39" s="324">
        <f t="shared" si="7"/>
        <v>-0.74467303915642158</v>
      </c>
      <c r="N39" s="324">
        <f t="shared" si="5"/>
        <v>0.40041438002920038</v>
      </c>
      <c r="O39" s="324">
        <f t="shared" si="5"/>
        <v>0.40041438002920038</v>
      </c>
    </row>
    <row r="40" spans="1:15" ht="13.5" customHeight="1" thickBot="1">
      <c r="A40" s="115" t="s">
        <v>160</v>
      </c>
      <c r="B40" s="326"/>
      <c r="C40" s="326"/>
      <c r="D40" s="326">
        <v>19036.700311149561</v>
      </c>
      <c r="E40" s="168"/>
      <c r="F40" s="168"/>
      <c r="G40" s="168">
        <v>18658.980306929378</v>
      </c>
      <c r="H40" s="168"/>
      <c r="I40" s="168"/>
      <c r="J40" s="168"/>
      <c r="K40" s="168">
        <f t="shared" si="4"/>
        <v>377.72000422018391</v>
      </c>
      <c r="L40" s="168"/>
      <c r="M40" s="327"/>
      <c r="N40" s="327"/>
      <c r="O40" s="327">
        <f t="shared" si="5"/>
        <v>2.0243335809723151E-2</v>
      </c>
    </row>
    <row r="41" spans="1:15" ht="15" customHeight="1" thickBot="1">
      <c r="A41" s="328" t="s">
        <v>161</v>
      </c>
      <c r="B41" s="334"/>
      <c r="C41" s="334"/>
      <c r="D41" s="335">
        <v>0.4020567128178848</v>
      </c>
      <c r="E41" s="329"/>
      <c r="F41" s="329"/>
      <c r="G41" s="330">
        <v>0.36254306423635613</v>
      </c>
      <c r="H41" s="325"/>
      <c r="I41" s="329"/>
      <c r="J41" s="329"/>
      <c r="K41" s="238">
        <f t="shared" si="4"/>
        <v>3.9513648581528671E-2</v>
      </c>
      <c r="L41" s="325"/>
      <c r="M41" s="331"/>
      <c r="N41" s="331"/>
      <c r="O41" s="238">
        <f t="shared" si="5"/>
        <v>0.10899022069214981</v>
      </c>
    </row>
    <row r="42" spans="1:15">
      <c r="A42" s="164"/>
      <c r="B42" s="164"/>
      <c r="C42" s="164"/>
      <c r="D42" s="164"/>
      <c r="E42" s="164"/>
      <c r="F42" s="164"/>
      <c r="G42" s="164"/>
      <c r="H42" s="164"/>
      <c r="L42" s="164"/>
    </row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DCE6F2"/>
  </sheetPr>
  <dimension ref="A1:O27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5" t="str">
        <f>+'Gx Physical Data Chile'!B2:D2</f>
        <v>Jun-22</v>
      </c>
      <c r="C2" s="376"/>
      <c r="D2" s="376"/>
      <c r="E2" s="375" t="str">
        <f>+'Gx Physical Data Chile'!E2:G2</f>
        <v>Jun-21</v>
      </c>
      <c r="F2" s="376"/>
      <c r="G2" s="376"/>
      <c r="H2" s="174"/>
      <c r="I2" s="375" t="s">
        <v>91</v>
      </c>
      <c r="J2" s="376"/>
      <c r="K2" s="376"/>
      <c r="L2" s="174"/>
      <c r="M2" s="375" t="s">
        <v>92</v>
      </c>
      <c r="N2" s="376"/>
      <c r="O2" s="376"/>
    </row>
    <row r="3" spans="1:15" ht="20.25" customHeight="1">
      <c r="A3" s="378" t="s">
        <v>263</v>
      </c>
      <c r="B3" s="373" t="s">
        <v>162</v>
      </c>
      <c r="C3" s="373" t="s">
        <v>227</v>
      </c>
      <c r="D3" s="373" t="s">
        <v>230</v>
      </c>
      <c r="E3" s="373" t="s">
        <v>162</v>
      </c>
      <c r="F3" s="373" t="s">
        <v>227</v>
      </c>
      <c r="G3" s="373" t="s">
        <v>230</v>
      </c>
      <c r="H3" s="175"/>
      <c r="I3" s="373" t="s">
        <v>162</v>
      </c>
      <c r="J3" s="373" t="s">
        <v>227</v>
      </c>
      <c r="K3" s="373" t="s">
        <v>230</v>
      </c>
      <c r="L3" s="175"/>
      <c r="M3" s="373" t="s">
        <v>162</v>
      </c>
      <c r="N3" s="373" t="s">
        <v>227</v>
      </c>
      <c r="O3" s="373" t="s">
        <v>230</v>
      </c>
    </row>
    <row r="4" spans="1:15" ht="20.25" customHeight="1" thickBot="1">
      <c r="A4" s="379"/>
      <c r="B4" s="374"/>
      <c r="C4" s="374"/>
      <c r="D4" s="374"/>
      <c r="E4" s="374"/>
      <c r="F4" s="374"/>
      <c r="G4" s="374"/>
      <c r="H4" s="175"/>
      <c r="I4" s="374"/>
      <c r="J4" s="374"/>
      <c r="K4" s="374"/>
      <c r="L4" s="175"/>
      <c r="M4" s="374"/>
      <c r="N4" s="374"/>
      <c r="O4" s="374"/>
    </row>
    <row r="5" spans="1:15" ht="18" customHeight="1">
      <c r="A5" s="115" t="s">
        <v>147</v>
      </c>
      <c r="B5" s="326">
        <v>8157.3001929999991</v>
      </c>
      <c r="C5" s="326">
        <v>2071.4739480000003</v>
      </c>
      <c r="D5" s="326">
        <v>10228.774141</v>
      </c>
      <c r="E5" s="168">
        <v>7598.8995600000007</v>
      </c>
      <c r="F5" s="168">
        <v>1578.9232009999998</v>
      </c>
      <c r="G5" s="168">
        <v>9177.8227609999994</v>
      </c>
      <c r="H5" s="168"/>
      <c r="I5" s="320">
        <f>+B5-E5</f>
        <v>558.40063299999838</v>
      </c>
      <c r="J5" s="320">
        <f t="shared" ref="J5:K13" si="0">+C5-F5</f>
        <v>492.55074700000046</v>
      </c>
      <c r="K5" s="320">
        <f t="shared" si="0"/>
        <v>1050.9513800000004</v>
      </c>
      <c r="L5" s="168"/>
      <c r="M5" s="321">
        <f>+B5/E5-1</f>
        <v>7.3484407655468154E-2</v>
      </c>
      <c r="N5" s="321">
        <f t="shared" ref="N5:O13" si="1">+C5/F5-1</f>
        <v>0.31195358120524608</v>
      </c>
      <c r="O5" s="321">
        <f t="shared" si="1"/>
        <v>0.11450987967057791</v>
      </c>
    </row>
    <row r="6" spans="1:15">
      <c r="A6" s="232" t="s">
        <v>148</v>
      </c>
      <c r="B6" s="322">
        <v>3280.360443</v>
      </c>
      <c r="C6" s="322">
        <v>134.081354</v>
      </c>
      <c r="D6" s="322">
        <v>3414.441797</v>
      </c>
      <c r="E6" s="323">
        <v>3691.3290230000002</v>
      </c>
      <c r="F6" s="323">
        <v>125.871258</v>
      </c>
      <c r="G6" s="323">
        <v>3817.2002810000004</v>
      </c>
      <c r="H6" s="169"/>
      <c r="I6" s="323">
        <f t="shared" ref="I6:I7" si="2">+B6-E6</f>
        <v>-410.9685800000002</v>
      </c>
      <c r="J6" s="323">
        <f t="shared" si="0"/>
        <v>8.2100960000000072</v>
      </c>
      <c r="K6" s="323">
        <f t="shared" si="0"/>
        <v>-402.75848400000041</v>
      </c>
      <c r="L6" s="169"/>
      <c r="M6" s="324">
        <f t="shared" ref="M6" si="3">+B6/E6-1</f>
        <v>-0.11133350005901121</v>
      </c>
      <c r="N6" s="324">
        <f t="shared" si="1"/>
        <v>6.5226137646133608E-2</v>
      </c>
      <c r="O6" s="324">
        <f t="shared" si="1"/>
        <v>-0.10551148861764437</v>
      </c>
    </row>
    <row r="7" spans="1:15">
      <c r="A7" s="232" t="s">
        <v>239</v>
      </c>
      <c r="B7" s="322">
        <v>831.02102000000002</v>
      </c>
      <c r="C7" s="322">
        <v>0</v>
      </c>
      <c r="D7" s="322">
        <v>831.02102000000002</v>
      </c>
      <c r="E7" s="323">
        <v>1236.686653</v>
      </c>
      <c r="F7" s="323">
        <v>0</v>
      </c>
      <c r="G7" s="323">
        <v>1236.686653</v>
      </c>
      <c r="H7" s="169"/>
      <c r="I7" s="323">
        <f t="shared" si="2"/>
        <v>-405.66563299999996</v>
      </c>
      <c r="J7" s="323" t="s">
        <v>246</v>
      </c>
      <c r="K7" s="323">
        <f t="shared" si="0"/>
        <v>-405.66563299999996</v>
      </c>
      <c r="L7" s="169"/>
      <c r="M7" s="324">
        <f t="shared" ref="M7:M10" si="4">+B7/E7-1</f>
        <v>-0.32802620778345215</v>
      </c>
      <c r="N7" s="324" t="s">
        <v>246</v>
      </c>
      <c r="O7" s="324">
        <f t="shared" ref="O7:O11" si="5">+D7/G7-1</f>
        <v>-0.32802620778345215</v>
      </c>
    </row>
    <row r="8" spans="1:15">
      <c r="A8" s="232" t="s">
        <v>240</v>
      </c>
      <c r="B8" s="322">
        <v>3971.76622</v>
      </c>
      <c r="C8" s="322">
        <v>0</v>
      </c>
      <c r="D8" s="322">
        <v>3971.76622</v>
      </c>
      <c r="E8" s="323">
        <v>2617.2196509999999</v>
      </c>
      <c r="F8" s="323">
        <v>0</v>
      </c>
      <c r="G8" s="323">
        <v>2617.2196509999999</v>
      </c>
      <c r="H8" s="169"/>
      <c r="I8" s="323">
        <f t="shared" ref="I8:I10" si="6">+B8-E8</f>
        <v>1354.5465690000001</v>
      </c>
      <c r="J8" s="323" t="s">
        <v>246</v>
      </c>
      <c r="K8" s="323">
        <f t="shared" ref="K8:K11" si="7">+D8-G8</f>
        <v>1354.5465690000001</v>
      </c>
      <c r="L8" s="169"/>
      <c r="M8" s="324">
        <f t="shared" si="4"/>
        <v>0.51755173413987188</v>
      </c>
      <c r="N8" s="324" t="s">
        <v>246</v>
      </c>
      <c r="O8" s="324">
        <f t="shared" si="5"/>
        <v>0.51755173413987188</v>
      </c>
    </row>
    <row r="9" spans="1:15">
      <c r="A9" s="232" t="s">
        <v>241</v>
      </c>
      <c r="B9" s="322">
        <v>0</v>
      </c>
      <c r="C9" s="322">
        <v>974.69037800000001</v>
      </c>
      <c r="D9" s="322">
        <v>974.69037800000001</v>
      </c>
      <c r="E9" s="323">
        <v>0</v>
      </c>
      <c r="F9" s="323">
        <v>548.69368299999996</v>
      </c>
      <c r="G9" s="323">
        <v>548.69368299999996</v>
      </c>
      <c r="H9" s="169"/>
      <c r="I9" s="323" t="s">
        <v>246</v>
      </c>
      <c r="J9" s="323">
        <f t="shared" ref="J9:J11" si="8">+C9-F9</f>
        <v>425.99669500000005</v>
      </c>
      <c r="K9" s="323">
        <f t="shared" si="7"/>
        <v>425.99669500000005</v>
      </c>
      <c r="L9" s="169"/>
      <c r="M9" s="324" t="s">
        <v>246</v>
      </c>
      <c r="N9" s="324">
        <f t="shared" ref="N9:N11" si="9">+C9/F9-1</f>
        <v>0.77638345072764414</v>
      </c>
      <c r="O9" s="324">
        <f t="shared" si="5"/>
        <v>0.77638345072764414</v>
      </c>
    </row>
    <row r="10" spans="1:15">
      <c r="A10" s="232" t="s">
        <v>242</v>
      </c>
      <c r="B10" s="322">
        <v>74.152510000000007</v>
      </c>
      <c r="C10" s="322">
        <v>772.777604</v>
      </c>
      <c r="D10" s="322">
        <v>846.930114</v>
      </c>
      <c r="E10" s="323">
        <v>53.664233000000003</v>
      </c>
      <c r="F10" s="323">
        <v>771.76567599999998</v>
      </c>
      <c r="G10" s="323">
        <v>825.42990899999995</v>
      </c>
      <c r="H10" s="169"/>
      <c r="I10" s="323">
        <f t="shared" si="6"/>
        <v>20.488277000000004</v>
      </c>
      <c r="J10" s="323">
        <f t="shared" si="8"/>
        <v>1.0119280000000117</v>
      </c>
      <c r="K10" s="323">
        <f t="shared" si="7"/>
        <v>21.500205000000051</v>
      </c>
      <c r="L10" s="169"/>
      <c r="M10" s="324">
        <f t="shared" si="4"/>
        <v>0.38178644983149201</v>
      </c>
      <c r="N10" s="324">
        <f t="shared" si="9"/>
        <v>1.3111855469456479E-3</v>
      </c>
      <c r="O10" s="324">
        <f t="shared" si="5"/>
        <v>2.6047281259831356E-2</v>
      </c>
    </row>
    <row r="11" spans="1:15">
      <c r="A11" s="232" t="s">
        <v>243</v>
      </c>
      <c r="B11" s="322">
        <v>0</v>
      </c>
      <c r="C11" s="322">
        <v>189.924612</v>
      </c>
      <c r="D11" s="322">
        <v>189.924612</v>
      </c>
      <c r="E11" s="323">
        <v>0</v>
      </c>
      <c r="F11" s="323">
        <v>132.59258399999999</v>
      </c>
      <c r="G11" s="323">
        <v>132.59258399999999</v>
      </c>
      <c r="H11" s="169"/>
      <c r="I11" s="323" t="s">
        <v>246</v>
      </c>
      <c r="J11" s="323">
        <f t="shared" si="8"/>
        <v>57.332028000000008</v>
      </c>
      <c r="K11" s="323">
        <f t="shared" si="7"/>
        <v>57.332028000000008</v>
      </c>
      <c r="L11" s="169"/>
      <c r="M11" s="324" t="s">
        <v>246</v>
      </c>
      <c r="N11" s="324">
        <f t="shared" si="9"/>
        <v>0.43239241796509531</v>
      </c>
      <c r="O11" s="324">
        <f t="shared" si="5"/>
        <v>0.43239241796509531</v>
      </c>
    </row>
    <row r="12" spans="1:15" ht="13.5" customHeight="1" thickBot="1">
      <c r="A12" s="115" t="s">
        <v>244</v>
      </c>
      <c r="B12" s="326"/>
      <c r="C12" s="326"/>
      <c r="D12" s="326">
        <v>41386.732000000004</v>
      </c>
      <c r="E12" s="168"/>
      <c r="F12" s="168"/>
      <c r="G12" s="168">
        <v>40099.216541932365</v>
      </c>
      <c r="H12" s="168"/>
      <c r="I12" s="168"/>
      <c r="J12" s="168"/>
      <c r="K12" s="168">
        <f t="shared" si="0"/>
        <v>1287.515458067639</v>
      </c>
      <c r="L12" s="168"/>
      <c r="M12" s="327"/>
      <c r="N12" s="327"/>
      <c r="O12" s="327">
        <f t="shared" si="1"/>
        <v>3.2108244726459123E-2</v>
      </c>
    </row>
    <row r="13" spans="1:15" ht="14.25" customHeight="1" thickBot="1">
      <c r="A13" s="328" t="s">
        <v>245</v>
      </c>
      <c r="B13" s="334"/>
      <c r="C13" s="334"/>
      <c r="D13" s="335">
        <v>0.24715104688623396</v>
      </c>
      <c r="E13" s="329"/>
      <c r="F13" s="329"/>
      <c r="G13" s="330">
        <v>0.22887785728687771</v>
      </c>
      <c r="H13" s="325"/>
      <c r="I13" s="329"/>
      <c r="J13" s="329"/>
      <c r="K13" s="238">
        <f t="shared" si="0"/>
        <v>1.8273189599356254E-2</v>
      </c>
      <c r="L13" s="325"/>
      <c r="M13" s="331"/>
      <c r="N13" s="331"/>
      <c r="O13" s="238">
        <f t="shared" si="1"/>
        <v>7.9838171398347368E-2</v>
      </c>
    </row>
    <row r="14" spans="1:15" s="166" customFormat="1" ht="11.25" customHeight="1">
      <c r="A14" s="377"/>
      <c r="B14" s="377"/>
      <c r="C14" s="377"/>
      <c r="D14" s="377"/>
      <c r="E14" s="176"/>
      <c r="F14" s="176"/>
      <c r="G14" s="176"/>
      <c r="H14" s="176"/>
      <c r="I14" s="165"/>
      <c r="L14" s="176"/>
    </row>
    <row r="15" spans="1:15" s="166" customFormat="1" ht="11.25" customHeight="1" thickBo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customHeight="1" thickBot="1">
      <c r="A16" s="162"/>
      <c r="B16" s="375" t="str">
        <f>+'Gx Business'!G4</f>
        <v>Q2 2022</v>
      </c>
      <c r="C16" s="375"/>
      <c r="D16" s="375"/>
      <c r="E16" s="375" t="str">
        <f>+'Gx Business'!H4</f>
        <v>Q2 2021</v>
      </c>
      <c r="F16" s="375"/>
      <c r="G16" s="375"/>
      <c r="H16" s="174"/>
      <c r="I16" s="375" t="s">
        <v>91</v>
      </c>
      <c r="J16" s="375"/>
      <c r="K16" s="375"/>
      <c r="L16" s="174"/>
      <c r="M16" s="375" t="s">
        <v>92</v>
      </c>
      <c r="N16" s="375"/>
      <c r="O16" s="375"/>
    </row>
    <row r="17" spans="1:15" ht="23.25" customHeight="1">
      <c r="A17" s="378" t="s">
        <v>264</v>
      </c>
      <c r="B17" s="380" t="s">
        <v>162</v>
      </c>
      <c r="C17" s="380" t="s">
        <v>227</v>
      </c>
      <c r="D17" s="380" t="s">
        <v>230</v>
      </c>
      <c r="E17" s="380" t="s">
        <v>162</v>
      </c>
      <c r="F17" s="380" t="s">
        <v>227</v>
      </c>
      <c r="G17" s="380" t="s">
        <v>230</v>
      </c>
      <c r="H17" s="175"/>
      <c r="I17" s="380" t="s">
        <v>162</v>
      </c>
      <c r="J17" s="380" t="s">
        <v>227</v>
      </c>
      <c r="K17" s="380" t="s">
        <v>230</v>
      </c>
      <c r="L17" s="175"/>
      <c r="M17" s="380" t="s">
        <v>162</v>
      </c>
      <c r="N17" s="380" t="s">
        <v>227</v>
      </c>
      <c r="O17" s="380" t="s">
        <v>230</v>
      </c>
    </row>
    <row r="18" spans="1:15" ht="20.25" customHeight="1" thickBot="1">
      <c r="A18" s="381"/>
      <c r="B18" s="374"/>
      <c r="C18" s="374"/>
      <c r="D18" s="374"/>
      <c r="E18" s="374"/>
      <c r="F18" s="374"/>
      <c r="G18" s="374"/>
      <c r="H18" s="175"/>
      <c r="I18" s="374"/>
      <c r="J18" s="374"/>
      <c r="K18" s="374"/>
      <c r="L18" s="175"/>
      <c r="M18" s="374"/>
      <c r="N18" s="374"/>
      <c r="O18" s="374"/>
    </row>
    <row r="19" spans="1:15" ht="16.5" customHeight="1">
      <c r="A19" s="115" t="s">
        <v>147</v>
      </c>
      <c r="B19" s="326">
        <v>3994.8730499999992</v>
      </c>
      <c r="C19" s="326">
        <v>1069.3631840000003</v>
      </c>
      <c r="D19" s="326">
        <v>5064.236234</v>
      </c>
      <c r="E19" s="168">
        <v>3939.9136590000003</v>
      </c>
      <c r="F19" s="168">
        <v>746.27948299999969</v>
      </c>
      <c r="G19" s="168">
        <v>4686.1931419999992</v>
      </c>
      <c r="H19" s="168"/>
      <c r="I19" s="320">
        <f>+B19-E19</f>
        <v>54.959390999998959</v>
      </c>
      <c r="J19" s="320">
        <f t="shared" ref="J19:K27" si="10">+C19-F19</f>
        <v>323.08370100000059</v>
      </c>
      <c r="K19" s="320">
        <f t="shared" si="10"/>
        <v>378.0430920000008</v>
      </c>
      <c r="L19" s="168"/>
      <c r="M19" s="321">
        <f>+B19/E19-1</f>
        <v>1.3949389696511272E-2</v>
      </c>
      <c r="N19" s="321">
        <f t="shared" ref="N19:O27" si="11">+C19/F19-1</f>
        <v>0.43292587878903377</v>
      </c>
      <c r="O19" s="321">
        <f t="shared" si="11"/>
        <v>8.0671683932911353E-2</v>
      </c>
    </row>
    <row r="20" spans="1:15">
      <c r="A20" s="232" t="s">
        <v>148</v>
      </c>
      <c r="B20" s="322">
        <v>1479.9862950000002</v>
      </c>
      <c r="C20" s="322">
        <v>87.100313</v>
      </c>
      <c r="D20" s="322">
        <v>1567.0866080000001</v>
      </c>
      <c r="E20" s="323">
        <v>1669.5309530000002</v>
      </c>
      <c r="F20" s="323">
        <v>68.20002199999999</v>
      </c>
      <c r="G20" s="323">
        <v>1737.7309750000004</v>
      </c>
      <c r="H20" s="169"/>
      <c r="I20" s="323">
        <f t="shared" ref="I20" si="12">+B20-E20</f>
        <v>-189.54465800000003</v>
      </c>
      <c r="J20" s="323">
        <f t="shared" si="10"/>
        <v>18.90029100000001</v>
      </c>
      <c r="K20" s="323">
        <f t="shared" si="10"/>
        <v>-170.64436700000033</v>
      </c>
      <c r="L20" s="169"/>
      <c r="M20" s="324">
        <f t="shared" ref="M20" si="13">+B20/E20-1</f>
        <v>-0.11353168245213119</v>
      </c>
      <c r="N20" s="324">
        <f t="shared" si="11"/>
        <v>0.27713027717205163</v>
      </c>
      <c r="O20" s="324">
        <f t="shared" si="11"/>
        <v>-9.8199531144341989E-2</v>
      </c>
    </row>
    <row r="21" spans="1:15">
      <c r="A21" s="232" t="s">
        <v>239</v>
      </c>
      <c r="B21" s="322">
        <v>376.111333</v>
      </c>
      <c r="C21" s="322">
        <v>0</v>
      </c>
      <c r="D21" s="322">
        <v>376.111333</v>
      </c>
      <c r="E21" s="323">
        <v>673.55624499999999</v>
      </c>
      <c r="F21" s="323">
        <v>0</v>
      </c>
      <c r="G21" s="323">
        <v>673.55624499999999</v>
      </c>
      <c r="H21" s="169"/>
      <c r="I21" s="323">
        <f t="shared" ref="I21:I24" si="14">+B21-E21</f>
        <v>-297.44491199999999</v>
      </c>
      <c r="J21" s="323" t="s">
        <v>246</v>
      </c>
      <c r="K21" s="323">
        <f t="shared" ref="K21:K25" si="15">+D21-G21</f>
        <v>-297.44491199999999</v>
      </c>
      <c r="L21" s="169"/>
      <c r="M21" s="324">
        <f t="shared" ref="M21:M24" si="16">+B21/E21-1</f>
        <v>-0.44160367335024853</v>
      </c>
      <c r="N21" s="324" t="s">
        <v>246</v>
      </c>
      <c r="O21" s="324">
        <f t="shared" ref="O21:O25" si="17">+D21/G21-1</f>
        <v>-0.44160367335024853</v>
      </c>
    </row>
    <row r="22" spans="1:15">
      <c r="A22" s="232" t="s">
        <v>240</v>
      </c>
      <c r="B22" s="322">
        <v>2107.4912949999998</v>
      </c>
      <c r="C22" s="322">
        <v>0</v>
      </c>
      <c r="D22" s="322">
        <v>2107.4912949999998</v>
      </c>
      <c r="E22" s="323">
        <v>1569.7267099999999</v>
      </c>
      <c r="F22" s="323">
        <v>0</v>
      </c>
      <c r="G22" s="323">
        <v>1569.7267099999999</v>
      </c>
      <c r="H22" s="169"/>
      <c r="I22" s="323">
        <f t="shared" si="14"/>
        <v>537.7645849999999</v>
      </c>
      <c r="J22" s="323" t="s">
        <v>246</v>
      </c>
      <c r="K22" s="323">
        <f t="shared" si="15"/>
        <v>537.7645849999999</v>
      </c>
      <c r="L22" s="169"/>
      <c r="M22" s="324">
        <f t="shared" si="16"/>
        <v>0.3425848471419588</v>
      </c>
      <c r="N22" s="324" t="s">
        <v>246</v>
      </c>
      <c r="O22" s="324">
        <f t="shared" si="17"/>
        <v>0.3425848471419588</v>
      </c>
    </row>
    <row r="23" spans="1:15">
      <c r="A23" s="232" t="s">
        <v>241</v>
      </c>
      <c r="B23" s="322">
        <v>0</v>
      </c>
      <c r="C23" s="322">
        <v>475.00742500000001</v>
      </c>
      <c r="D23" s="322">
        <v>475.00742500000001</v>
      </c>
      <c r="E23" s="323">
        <v>0</v>
      </c>
      <c r="F23" s="323">
        <v>223.61355599999996</v>
      </c>
      <c r="G23" s="323">
        <v>223.61355599999996</v>
      </c>
      <c r="H23" s="169"/>
      <c r="I23" s="323" t="s">
        <v>246</v>
      </c>
      <c r="J23" s="323">
        <f t="shared" ref="J23:J25" si="18">+C23-F23</f>
        <v>251.39386900000005</v>
      </c>
      <c r="K23" s="323">
        <f t="shared" si="15"/>
        <v>251.39386900000005</v>
      </c>
      <c r="L23" s="169"/>
      <c r="M23" s="324" t="s">
        <v>246</v>
      </c>
      <c r="N23" s="324">
        <f t="shared" ref="N23:N25" si="19">+C23/F23-1</f>
        <v>1.124233581795909</v>
      </c>
      <c r="O23" s="324">
        <f t="shared" si="17"/>
        <v>1.124233581795909</v>
      </c>
    </row>
    <row r="24" spans="1:15">
      <c r="A24" s="232" t="s">
        <v>242</v>
      </c>
      <c r="B24" s="322">
        <v>31.284127000000005</v>
      </c>
      <c r="C24" s="322">
        <v>418.83367599999997</v>
      </c>
      <c r="D24" s="322">
        <v>450.11780299999998</v>
      </c>
      <c r="E24" s="323">
        <v>27.099751000000001</v>
      </c>
      <c r="F24" s="323">
        <v>384.24325699999997</v>
      </c>
      <c r="G24" s="323">
        <v>411.343008</v>
      </c>
      <c r="H24" s="169"/>
      <c r="I24" s="323">
        <f t="shared" si="14"/>
        <v>4.1843760000000039</v>
      </c>
      <c r="J24" s="323">
        <f t="shared" si="18"/>
        <v>34.590418999999997</v>
      </c>
      <c r="K24" s="323">
        <f t="shared" si="15"/>
        <v>38.774794999999983</v>
      </c>
      <c r="L24" s="169"/>
      <c r="M24" s="324">
        <f t="shared" si="16"/>
        <v>0.1544064371661571</v>
      </c>
      <c r="N24" s="324">
        <f t="shared" si="19"/>
        <v>9.00221887303021E-2</v>
      </c>
      <c r="O24" s="324">
        <f t="shared" si="17"/>
        <v>9.4263897151255271E-2</v>
      </c>
    </row>
    <row r="25" spans="1:15">
      <c r="A25" s="232" t="s">
        <v>243</v>
      </c>
      <c r="B25" s="322">
        <v>0</v>
      </c>
      <c r="C25" s="322">
        <v>88.421769999999995</v>
      </c>
      <c r="D25" s="322">
        <v>88.421769999999995</v>
      </c>
      <c r="E25" s="323">
        <v>0</v>
      </c>
      <c r="F25" s="323">
        <v>70.222647999999992</v>
      </c>
      <c r="G25" s="323">
        <v>70.222647999999992</v>
      </c>
      <c r="H25" s="169"/>
      <c r="I25" s="323" t="s">
        <v>246</v>
      </c>
      <c r="J25" s="323">
        <f t="shared" si="18"/>
        <v>18.199122000000003</v>
      </c>
      <c r="K25" s="323">
        <f t="shared" si="15"/>
        <v>18.199122000000003</v>
      </c>
      <c r="L25" s="169"/>
      <c r="M25" s="324" t="s">
        <v>246</v>
      </c>
      <c r="N25" s="324">
        <f t="shared" si="19"/>
        <v>0.25916314064374224</v>
      </c>
      <c r="O25" s="324">
        <f t="shared" si="17"/>
        <v>0.25916314064374224</v>
      </c>
    </row>
    <row r="26" spans="1:15" ht="13.5" customHeight="1" thickBot="1">
      <c r="A26" s="115" t="s">
        <v>244</v>
      </c>
      <c r="B26" s="326"/>
      <c r="C26" s="326"/>
      <c r="D26" s="326">
        <v>20831.121000000003</v>
      </c>
      <c r="E26" s="168"/>
      <c r="F26" s="168"/>
      <c r="G26" s="168">
        <v>20183.845337265811</v>
      </c>
      <c r="H26" s="168"/>
      <c r="I26" s="168"/>
      <c r="J26" s="168"/>
      <c r="K26" s="168">
        <f t="shared" si="10"/>
        <v>647.27566273419143</v>
      </c>
      <c r="L26" s="168"/>
      <c r="M26" s="327"/>
      <c r="N26" s="327"/>
      <c r="O26" s="327">
        <f t="shared" si="11"/>
        <v>3.2068996364092994E-2</v>
      </c>
    </row>
    <row r="27" spans="1:15" ht="15" customHeight="1" thickBot="1">
      <c r="A27" s="328" t="s">
        <v>245</v>
      </c>
      <c r="B27" s="334"/>
      <c r="C27" s="334"/>
      <c r="D27" s="335">
        <v>0.24310915547943865</v>
      </c>
      <c r="E27" s="329"/>
      <c r="F27" s="329"/>
      <c r="G27" s="330">
        <v>0.23217543851011352</v>
      </c>
      <c r="H27" s="325"/>
      <c r="I27" s="329"/>
      <c r="J27" s="329"/>
      <c r="K27" s="238">
        <f t="shared" si="10"/>
        <v>1.093371696932513E-2</v>
      </c>
      <c r="L27" s="325"/>
      <c r="M27" s="331"/>
      <c r="N27" s="331"/>
      <c r="O27" s="238">
        <f t="shared" si="11"/>
        <v>4.7092479030028223E-2</v>
      </c>
    </row>
  </sheetData>
  <mergeCells count="35">
    <mergeCell ref="M2:O2"/>
    <mergeCell ref="A3:A4"/>
    <mergeCell ref="B3:B4"/>
    <mergeCell ref="C3:C4"/>
    <mergeCell ref="D3:D4"/>
    <mergeCell ref="E3:E4"/>
    <mergeCell ref="N3:N4"/>
    <mergeCell ref="O3:O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16:O16"/>
    <mergeCell ref="F3:F4"/>
    <mergeCell ref="G3:G4"/>
    <mergeCell ref="I3:I4"/>
    <mergeCell ref="J3:J4"/>
    <mergeCell ref="K3:K4"/>
    <mergeCell ref="M3:M4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DCE6F2"/>
  </sheetPr>
  <dimension ref="A1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60" customWidth="1"/>
    <col min="2" max="2" width="39.1406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2" t="s">
        <v>271</v>
      </c>
      <c r="C2" s="239"/>
      <c r="D2" s="333" t="str">
        <f>+'Gx Business'!C4</f>
        <v>Jun-22</v>
      </c>
      <c r="E2" s="333" t="str">
        <f>+'Gx Business'!D4</f>
        <v>Jun-21</v>
      </c>
      <c r="F2" s="341" t="s">
        <v>247</v>
      </c>
      <c r="G2" s="342" t="s">
        <v>92</v>
      </c>
      <c r="M2" s="311"/>
    </row>
    <row r="3" spans="1:13" s="312" customFormat="1" ht="18" customHeight="1">
      <c r="B3" s="336" t="s">
        <v>248</v>
      </c>
      <c r="C3" s="108">
        <v>1</v>
      </c>
      <c r="D3" s="343">
        <v>8623.8953497986149</v>
      </c>
      <c r="E3" s="344">
        <v>8071.0536753144252</v>
      </c>
      <c r="F3" s="223">
        <f>+D3-E3</f>
        <v>552.84167448418975</v>
      </c>
      <c r="G3" s="108">
        <f>+D3/E3-1</f>
        <v>6.8496840279364424E-2</v>
      </c>
      <c r="L3" s="313"/>
    </row>
    <row r="4" spans="1:13">
      <c r="A4" s="314"/>
      <c r="B4" s="232" t="s">
        <v>86</v>
      </c>
      <c r="C4" s="214">
        <v>0.35531013498410852</v>
      </c>
      <c r="D4" s="345">
        <v>3064.1574208257716</v>
      </c>
      <c r="E4" s="213">
        <v>2499.1221689448626</v>
      </c>
      <c r="F4" s="213">
        <f t="shared" ref="F4:F8" si="0">+D4-E4</f>
        <v>565.03525188090907</v>
      </c>
      <c r="G4" s="214">
        <f t="shared" ref="G4:G8" si="1">+D4/E4-1</f>
        <v>0.22609348950694508</v>
      </c>
    </row>
    <row r="5" spans="1:13">
      <c r="A5" s="314"/>
      <c r="B5" s="232" t="s">
        <v>87</v>
      </c>
      <c r="C5" s="214">
        <v>0.11317755673219503</v>
      </c>
      <c r="D5" s="345">
        <v>976.03140520434556</v>
      </c>
      <c r="E5" s="213">
        <v>1139.9217290888173</v>
      </c>
      <c r="F5" s="213">
        <f t="shared" si="0"/>
        <v>-163.89032388447174</v>
      </c>
      <c r="G5" s="214">
        <f t="shared" si="1"/>
        <v>-0.14377331329184806</v>
      </c>
      <c r="H5" s="315"/>
    </row>
    <row r="6" spans="1:13">
      <c r="A6" s="314"/>
      <c r="B6" s="232" t="s">
        <v>31</v>
      </c>
      <c r="C6" s="214">
        <v>1.2647930243540018E-2</v>
      </c>
      <c r="D6" s="345">
        <v>109.07442681184203</v>
      </c>
      <c r="E6" s="213">
        <v>372.19230887242583</v>
      </c>
      <c r="F6" s="213">
        <f t="shared" si="0"/>
        <v>-263.11788206058378</v>
      </c>
      <c r="G6" s="214">
        <f t="shared" si="1"/>
        <v>-0.7069406749906032</v>
      </c>
    </row>
    <row r="7" spans="1:13">
      <c r="A7" s="314"/>
      <c r="B7" s="232" t="s">
        <v>171</v>
      </c>
      <c r="C7" s="214">
        <v>4.4536934775903605E-2</v>
      </c>
      <c r="D7" s="345">
        <v>384.0818647081993</v>
      </c>
      <c r="E7" s="213">
        <v>508.5727230690718</v>
      </c>
      <c r="F7" s="213">
        <f t="shared" si="0"/>
        <v>-124.49085836087249</v>
      </c>
      <c r="G7" s="214">
        <f t="shared" si="1"/>
        <v>-0.24478477258790143</v>
      </c>
      <c r="L7" s="316"/>
      <c r="M7" s="314"/>
    </row>
    <row r="8" spans="1:13">
      <c r="A8" s="314"/>
      <c r="B8" s="232" t="s">
        <v>170</v>
      </c>
      <c r="C8" s="214">
        <v>0.47432744326425291</v>
      </c>
      <c r="D8" s="345">
        <v>4090.5502322484572</v>
      </c>
      <c r="E8" s="213">
        <v>3551.2447453392479</v>
      </c>
      <c r="F8" s="213">
        <f t="shared" si="0"/>
        <v>539.30548690920932</v>
      </c>
      <c r="G8" s="214">
        <f t="shared" si="1"/>
        <v>0.15186379018709117</v>
      </c>
      <c r="L8" s="316"/>
      <c r="M8" s="314"/>
    </row>
    <row r="9" spans="1:13" ht="8.25" customHeight="1"/>
    <row r="10" spans="1:13" ht="8.25" customHeight="1">
      <c r="A10" s="314"/>
      <c r="B10" s="314"/>
      <c r="C10" s="314"/>
      <c r="D10" s="314"/>
      <c r="E10" s="317"/>
      <c r="G10" s="317"/>
      <c r="L10" s="316"/>
    </row>
    <row r="11" spans="1:13" s="312" customFormat="1" ht="18" customHeight="1">
      <c r="B11" s="233" t="s">
        <v>172</v>
      </c>
      <c r="C11" s="212">
        <v>0.99999999999999989</v>
      </c>
      <c r="D11" s="346">
        <v>2057100</v>
      </c>
      <c r="E11" s="211">
        <v>2022833</v>
      </c>
      <c r="F11" s="211">
        <f>+D11-E11</f>
        <v>34267</v>
      </c>
      <c r="G11" s="212">
        <f>+D11/E11-1</f>
        <v>1.6940103310554955E-2</v>
      </c>
      <c r="H11" s="351"/>
      <c r="L11" s="313"/>
    </row>
    <row r="12" spans="1:13">
      <c r="A12" s="314"/>
      <c r="B12" s="232" t="s">
        <v>86</v>
      </c>
      <c r="C12" s="214">
        <v>0.896438392723097</v>
      </c>
      <c r="D12" s="345">
        <v>1844063.4176706828</v>
      </c>
      <c r="E12" s="213">
        <v>1814098.9585006693</v>
      </c>
      <c r="F12" s="213">
        <f t="shared" ref="F12:F16" si="2">+D12-E12</f>
        <v>29964.459170013433</v>
      </c>
      <c r="G12" s="214">
        <f t="shared" ref="G12:G16" si="3">+D12/E12-1</f>
        <v>1.6517543891199082E-2</v>
      </c>
    </row>
    <row r="13" spans="1:13">
      <c r="A13" s="314"/>
      <c r="B13" s="232" t="s">
        <v>87</v>
      </c>
      <c r="C13" s="214">
        <v>7.591609547421127E-2</v>
      </c>
      <c r="D13" s="345">
        <v>156167</v>
      </c>
      <c r="E13" s="213">
        <v>154390</v>
      </c>
      <c r="F13" s="213">
        <f t="shared" si="2"/>
        <v>1777</v>
      </c>
      <c r="G13" s="214">
        <f t="shared" si="3"/>
        <v>1.1509812811710596E-2</v>
      </c>
      <c r="H13" s="315"/>
    </row>
    <row r="14" spans="1:13">
      <c r="A14" s="314"/>
      <c r="B14" s="232" t="s">
        <v>31</v>
      </c>
      <c r="C14" s="214">
        <v>5.8136312690360882E-3</v>
      </c>
      <c r="D14" s="345">
        <v>11959.220883534137</v>
      </c>
      <c r="E14" s="213">
        <v>12424.647925033467</v>
      </c>
      <c r="F14" s="213">
        <f t="shared" si="2"/>
        <v>-465.42704149932979</v>
      </c>
      <c r="G14" s="214">
        <f t="shared" si="3"/>
        <v>-3.7459978287318396E-2</v>
      </c>
    </row>
    <row r="15" spans="1:13">
      <c r="A15" s="314"/>
      <c r="B15" s="232" t="s">
        <v>171</v>
      </c>
      <c r="C15" s="214">
        <v>2.1021516428847958E-2</v>
      </c>
      <c r="D15" s="345">
        <v>43243.361445783135</v>
      </c>
      <c r="E15" s="213">
        <v>40449.393574297188</v>
      </c>
      <c r="F15" s="213">
        <f t="shared" si="2"/>
        <v>2793.9678714859474</v>
      </c>
      <c r="G15" s="214">
        <f t="shared" si="3"/>
        <v>6.9073170809198947E-2</v>
      </c>
      <c r="L15" s="316"/>
      <c r="M15" s="314"/>
    </row>
    <row r="16" spans="1:13">
      <c r="A16" s="314"/>
      <c r="B16" s="232" t="s">
        <v>170</v>
      </c>
      <c r="C16" s="214">
        <v>8.1036410480773903E-4</v>
      </c>
      <c r="D16" s="345">
        <v>1667</v>
      </c>
      <c r="E16" s="213">
        <v>1470</v>
      </c>
      <c r="F16" s="213">
        <f t="shared" si="2"/>
        <v>197</v>
      </c>
      <c r="G16" s="214">
        <f t="shared" si="3"/>
        <v>0.13401360544217678</v>
      </c>
      <c r="L16" s="316"/>
      <c r="M16" s="314"/>
    </row>
    <row r="17" spans="1:13" ht="4.5" customHeight="1">
      <c r="A17" s="314"/>
      <c r="B17" s="314"/>
      <c r="C17" s="317"/>
      <c r="D17" s="314"/>
      <c r="E17" s="314"/>
      <c r="F17" s="318"/>
      <c r="G17" s="317"/>
      <c r="L17" s="316"/>
    </row>
    <row r="18" spans="1:13">
      <c r="B18" s="382"/>
      <c r="C18" s="382"/>
      <c r="D18" s="382"/>
      <c r="E18" s="382"/>
      <c r="F18" s="382"/>
      <c r="G18" s="382"/>
    </row>
    <row r="20" spans="1:13" ht="12" thickBot="1"/>
    <row r="21" spans="1:13" s="138" customFormat="1" ht="37.5" customHeight="1" thickBot="1">
      <c r="B21" s="332" t="s">
        <v>272</v>
      </c>
      <c r="C21" s="239"/>
      <c r="D21" s="333" t="str">
        <f>+'Gx Business'!G4</f>
        <v>Q2 2022</v>
      </c>
      <c r="E21" s="333" t="str">
        <f>+'Gx Business'!H4</f>
        <v>Q2 2021</v>
      </c>
      <c r="F21" s="341" t="s">
        <v>173</v>
      </c>
      <c r="G21" s="342" t="s">
        <v>92</v>
      </c>
      <c r="M21" s="311"/>
    </row>
    <row r="22" spans="1:13" s="312" customFormat="1" ht="18" customHeight="1">
      <c r="B22" s="336" t="s">
        <v>248</v>
      </c>
      <c r="C22" s="108">
        <v>1</v>
      </c>
      <c r="D22" s="343">
        <v>4432.1367111956479</v>
      </c>
      <c r="E22" s="344">
        <v>4061.1197891678248</v>
      </c>
      <c r="F22" s="223">
        <f>+D22-E22</f>
        <v>371.01692202782306</v>
      </c>
      <c r="G22" s="108">
        <f>+D22/E22-1</f>
        <v>9.1358280791773661E-2</v>
      </c>
      <c r="H22" s="319"/>
      <c r="L22" s="313"/>
    </row>
    <row r="23" spans="1:13">
      <c r="A23" s="314"/>
      <c r="B23" s="232" t="s">
        <v>86</v>
      </c>
      <c r="C23" s="214">
        <v>0.37524825473036144</v>
      </c>
      <c r="D23" s="345">
        <v>1663.1515656025308</v>
      </c>
      <c r="E23" s="213">
        <v>1277.8490879665801</v>
      </c>
      <c r="F23" s="213">
        <f t="shared" ref="F23:F27" si="4">+D23-E23</f>
        <v>385.30247763595071</v>
      </c>
      <c r="G23" s="214">
        <f t="shared" ref="G23:G27" si="5">+D23/E23-1</f>
        <v>0.30152424199721128</v>
      </c>
    </row>
    <row r="24" spans="1:13">
      <c r="A24" s="314"/>
      <c r="B24" s="232" t="s">
        <v>87</v>
      </c>
      <c r="C24" s="214">
        <v>0.10778449041276329</v>
      </c>
      <c r="D24" s="345">
        <v>477.71559685592354</v>
      </c>
      <c r="E24" s="213">
        <v>571.76414059511819</v>
      </c>
      <c r="F24" s="213">
        <f t="shared" si="4"/>
        <v>-94.048543739194656</v>
      </c>
      <c r="G24" s="214">
        <f t="shared" si="5"/>
        <v>-0.16448835640742465</v>
      </c>
      <c r="H24" s="315"/>
    </row>
    <row r="25" spans="1:13">
      <c r="A25" s="314"/>
      <c r="B25" s="232" t="s">
        <v>31</v>
      </c>
      <c r="C25" s="214">
        <v>7.2516590740614511E-3</v>
      </c>
      <c r="D25" s="345">
        <v>32.140344399222798</v>
      </c>
      <c r="E25" s="213">
        <v>211.98712690484493</v>
      </c>
      <c r="F25" s="213">
        <f t="shared" si="4"/>
        <v>-179.84678250562212</v>
      </c>
      <c r="G25" s="214">
        <f t="shared" si="5"/>
        <v>-0.84838539552616465</v>
      </c>
    </row>
    <row r="26" spans="1:13">
      <c r="A26" s="314"/>
      <c r="B26" s="232" t="s">
        <v>171</v>
      </c>
      <c r="C26" s="214">
        <v>4.8353281090763277E-2</v>
      </c>
      <c r="D26" s="345">
        <v>214.30835222913427</v>
      </c>
      <c r="E26" s="213">
        <v>265.08065417422637</v>
      </c>
      <c r="F26" s="213">
        <f t="shared" si="4"/>
        <v>-50.772301945092096</v>
      </c>
      <c r="G26" s="214">
        <f t="shared" si="5"/>
        <v>-0.19153529744845732</v>
      </c>
      <c r="L26" s="316"/>
      <c r="M26" s="314"/>
    </row>
    <row r="27" spans="1:13">
      <c r="A27" s="314"/>
      <c r="B27" s="232" t="s">
        <v>170</v>
      </c>
      <c r="C27" s="214">
        <v>0.4613623146920508</v>
      </c>
      <c r="D27" s="345">
        <v>2044.8208521088375</v>
      </c>
      <c r="E27" s="213">
        <v>1734.4387795270557</v>
      </c>
      <c r="F27" s="213">
        <f t="shared" si="4"/>
        <v>310.38207258178181</v>
      </c>
      <c r="G27" s="214">
        <f t="shared" si="5"/>
        <v>0.1789524520815986</v>
      </c>
      <c r="L27" s="316"/>
      <c r="M27" s="314"/>
    </row>
    <row r="28" spans="1:13" ht="8.25" customHeight="1"/>
    <row r="29" spans="1:13" ht="8.25" customHeight="1">
      <c r="A29" s="314"/>
      <c r="B29" s="314"/>
      <c r="C29" s="314"/>
      <c r="D29" s="314"/>
      <c r="E29" s="317"/>
      <c r="G29" s="317"/>
      <c r="L29" s="316"/>
    </row>
    <row r="30" spans="1:13" s="312" customFormat="1" ht="18" customHeight="1">
      <c r="B30" s="233" t="s">
        <v>172</v>
      </c>
      <c r="C30" s="212">
        <v>0.99999999999999989</v>
      </c>
      <c r="D30" s="346">
        <v>2057100</v>
      </c>
      <c r="E30" s="211">
        <v>2022833</v>
      </c>
      <c r="F30" s="211">
        <f>+D30-E30</f>
        <v>34267</v>
      </c>
      <c r="G30" s="212">
        <f>+D30/E30-1</f>
        <v>1.6940103310554955E-2</v>
      </c>
      <c r="L30" s="313"/>
    </row>
    <row r="31" spans="1:13">
      <c r="A31" s="314"/>
      <c r="B31" s="232" t="s">
        <v>86</v>
      </c>
      <c r="C31" s="214">
        <v>0.896438392723097</v>
      </c>
      <c r="D31" s="345">
        <v>1844063.4176706828</v>
      </c>
      <c r="E31" s="213">
        <v>1814098.9585006693</v>
      </c>
      <c r="F31" s="213">
        <f t="shared" ref="F31:F35" si="6">+D31-E31</f>
        <v>29964.459170013433</v>
      </c>
      <c r="G31" s="214">
        <f t="shared" ref="G31:G35" si="7">+D31/E31-1</f>
        <v>1.6517543891199082E-2</v>
      </c>
    </row>
    <row r="32" spans="1:13">
      <c r="A32" s="314"/>
      <c r="B32" s="232" t="s">
        <v>87</v>
      </c>
      <c r="C32" s="214">
        <v>7.591609547421127E-2</v>
      </c>
      <c r="D32" s="345">
        <v>156167</v>
      </c>
      <c r="E32" s="213">
        <v>154390</v>
      </c>
      <c r="F32" s="213">
        <f t="shared" si="6"/>
        <v>1777</v>
      </c>
      <c r="G32" s="214">
        <f t="shared" si="7"/>
        <v>1.1509812811710596E-2</v>
      </c>
      <c r="H32" s="315"/>
    </row>
    <row r="33" spans="1:13">
      <c r="A33" s="314"/>
      <c r="B33" s="232" t="s">
        <v>31</v>
      </c>
      <c r="C33" s="214">
        <v>5.8136312690360882E-3</v>
      </c>
      <c r="D33" s="345">
        <v>11959.220883534137</v>
      </c>
      <c r="E33" s="213">
        <v>12424.647925033467</v>
      </c>
      <c r="F33" s="213">
        <f t="shared" si="6"/>
        <v>-465.42704149932979</v>
      </c>
      <c r="G33" s="214">
        <f t="shared" si="7"/>
        <v>-3.7459978287318396E-2</v>
      </c>
    </row>
    <row r="34" spans="1:13">
      <c r="A34" s="314"/>
      <c r="B34" s="232" t="s">
        <v>171</v>
      </c>
      <c r="C34" s="214">
        <v>2.1021516428847958E-2</v>
      </c>
      <c r="D34" s="345">
        <v>43243.361445783135</v>
      </c>
      <c r="E34" s="213">
        <v>40449.393574297188</v>
      </c>
      <c r="F34" s="213">
        <f t="shared" si="6"/>
        <v>2793.9678714859474</v>
      </c>
      <c r="G34" s="214">
        <f t="shared" si="7"/>
        <v>6.9073170809198947E-2</v>
      </c>
      <c r="L34" s="316"/>
      <c r="M34" s="314"/>
    </row>
    <row r="35" spans="1:13">
      <c r="A35" s="314"/>
      <c r="B35" s="232" t="s">
        <v>170</v>
      </c>
      <c r="C35" s="214">
        <v>8.1036410480773903E-4</v>
      </c>
      <c r="D35" s="345">
        <v>1667</v>
      </c>
      <c r="E35" s="213">
        <v>1470</v>
      </c>
      <c r="F35" s="213">
        <f t="shared" si="6"/>
        <v>197</v>
      </c>
      <c r="G35" s="214">
        <f t="shared" si="7"/>
        <v>0.13401360544217678</v>
      </c>
      <c r="L35" s="316"/>
      <c r="M35" s="314"/>
    </row>
    <row r="36" spans="1:13" ht="4.5" customHeight="1">
      <c r="A36" s="314"/>
      <c r="B36" s="314"/>
      <c r="C36" s="317"/>
      <c r="D36" s="314"/>
      <c r="E36" s="314"/>
      <c r="F36" s="318"/>
      <c r="G36" s="317"/>
      <c r="L36" s="316"/>
    </row>
    <row r="37" spans="1:13">
      <c r="B37" s="382"/>
      <c r="C37" s="382"/>
      <c r="D37" s="382"/>
      <c r="E37" s="382"/>
      <c r="F37" s="382"/>
      <c r="G37" s="382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10</vt:i4>
      </vt:variant>
    </vt:vector>
  </HeadingPairs>
  <TitlesOfParts>
    <vt:vector size="29" baseType="lpstr">
      <vt:lpstr>Index</vt:lpstr>
      <vt:lpstr>Gx Business</vt:lpstr>
      <vt:lpstr>Dx&amp;Tx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Dx&amp;Tx Physical Data Chile</vt:lpstr>
      <vt:lpstr>'Balance Sheet'!Área_de_impresión</vt:lpstr>
      <vt:lpstr>'Cash Flow'!Área_de_impresión</vt:lpstr>
      <vt:lpstr>'Dx&amp;Tx Business'!Área_de_impresión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Index!Área_de_impresión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2022-07-26T17:32:41Z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  <property fmtid="{D5CDD505-2E9C-101B-9397-08002B2CF9AE}" pid="4" name="MSIP_Label_797ad33d-ed35-43c0-b526-22bc83c17deb_Enabled">
    <vt:lpwstr>true</vt:lpwstr>
  </property>
  <property fmtid="{D5CDD505-2E9C-101B-9397-08002B2CF9AE}" pid="5" name="MSIP_Label_797ad33d-ed35-43c0-b526-22bc83c17deb_SetDate">
    <vt:lpwstr>2022-07-26T17:32:41Z</vt:lpwstr>
  </property>
  <property fmtid="{D5CDD505-2E9C-101B-9397-08002B2CF9AE}" pid="6" name="MSIP_Label_797ad33d-ed35-43c0-b526-22bc83c17deb_Method">
    <vt:lpwstr>Standard</vt:lpwstr>
  </property>
  <property fmtid="{D5CDD505-2E9C-101B-9397-08002B2CF9AE}" pid="7" name="MSIP_Label_797ad33d-ed35-43c0-b526-22bc83c17deb_Name">
    <vt:lpwstr>797ad33d-ed35-43c0-b526-22bc83c17deb</vt:lpwstr>
  </property>
  <property fmtid="{D5CDD505-2E9C-101B-9397-08002B2CF9AE}" pid="8" name="MSIP_Label_797ad33d-ed35-43c0-b526-22bc83c17deb_SiteId">
    <vt:lpwstr>d539d4bf-5610-471a-afc2-1c76685cfefa</vt:lpwstr>
  </property>
  <property fmtid="{D5CDD505-2E9C-101B-9397-08002B2CF9AE}" pid="9" name="MSIP_Label_797ad33d-ed35-43c0-b526-22bc83c17deb_ActionId">
    <vt:lpwstr>a60797dc-e34d-4e60-a630-ba8c59bf53a7</vt:lpwstr>
  </property>
  <property fmtid="{D5CDD505-2E9C-101B-9397-08002B2CF9AE}" pid="10" name="MSIP_Label_797ad33d-ed35-43c0-b526-22bc83c17deb_ContentBits">
    <vt:lpwstr>1</vt:lpwstr>
  </property>
</Properties>
</file>