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 tabRatio="938"/>
  </bookViews>
  <sheets>
    <sheet name="Gx Business" sheetId="23" r:id="rId1"/>
    <sheet name="Dx&amp;Tx Business" sheetId="18" r:id="rId2"/>
    <sheet name="Energy Sales Revenues" sheetId="12" r:id="rId3"/>
    <sheet name="Enel Chile Results" sheetId="24" r:id="rId4"/>
    <sheet name="Resument Energía y EBITDA" sheetId="2" state="hidden" r:id="rId5"/>
    <sheet name="Liquidez disponible" sheetId="7" state="hidden" r:id="rId6"/>
    <sheet name="EBITDA" sheetId="25" r:id="rId7"/>
    <sheet name="EBIT &amp; Others by segment" sheetId="26" r:id="rId8"/>
    <sheet name="EBIT y otros por filial" sheetId="8" state="hidden" r:id="rId9"/>
    <sheet name="Non Operating Income" sheetId="27" r:id="rId10"/>
    <sheet name="Balance Sheet" sheetId="28" r:id="rId11"/>
    <sheet name="Cash Flow" sheetId="29" r:id="rId12"/>
    <sheet name="Ratios" sheetId="30" r:id="rId13"/>
    <sheet name="Fixed Assets" sheetId="31" r:id="rId14"/>
    <sheet name="Int. Rate" sheetId="20" r:id="rId15"/>
    <sheet name="Gx Physical Data Chile" sheetId="21" r:id="rId16"/>
    <sheet name="Gx by Tech" sheetId="32" r:id="rId17"/>
    <sheet name="Dx&amp;Tx Physical Data Chile" sheetId="22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0">'Balance Sheet'!$A$2:$H$22</definedName>
    <definedName name="_xlnm.Print_Area" localSheetId="11">'Cash Flow'!$A$1:$J$18</definedName>
    <definedName name="_xlnm.Print_Area" localSheetId="1">'Dx&amp;Tx Business'!$A$1:$P$26</definedName>
    <definedName name="_xlnm.Print_Area" localSheetId="7">'EBIT &amp; Others by segment'!$B$2:$H$21</definedName>
    <definedName name="_xlnm.Print_Area" localSheetId="6">EBITDA!$A$1:$L$30</definedName>
    <definedName name="_xlnm.Print_Area" localSheetId="3">'Enel Chile Results'!$A$2:$K$41</definedName>
    <definedName name="_xlnm.Print_Area" localSheetId="2">'Energy Sales Revenues'!$B$2:$I$41</definedName>
    <definedName name="_xlnm.Print_Area" localSheetId="0">'Gx Business'!$A$1:$Q$29</definedName>
    <definedName name="_xlnm.Print_Area" localSheetId="9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32" i="21" l="1"/>
  <c r="O11" i="21"/>
  <c r="L4" i="23"/>
  <c r="K4" i="23"/>
  <c r="E16" i="32" l="1"/>
  <c r="B16" i="32"/>
  <c r="E21" i="22"/>
  <c r="D21" i="22"/>
  <c r="E23" i="21"/>
  <c r="B23" i="21"/>
  <c r="D24" i="12"/>
  <c r="C24" i="12"/>
  <c r="O25" i="32" l="1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 l="1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 l="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N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N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 l="1"/>
  <c r="D2" i="22"/>
  <c r="E2" i="21"/>
  <c r="E2" i="32" s="1"/>
  <c r="B2" i="21"/>
  <c r="B2" i="32" s="1"/>
  <c r="H10" i="23"/>
  <c r="G10" i="23"/>
  <c r="D10" i="23"/>
  <c r="C10" i="23"/>
  <c r="D3" i="29" l="1"/>
  <c r="C3" i="29"/>
  <c r="C3" i="28"/>
  <c r="C11" i="28" s="1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 s="1"/>
  <c r="C2" i="24"/>
  <c r="I5" i="18"/>
  <c r="D3" i="24"/>
  <c r="G4" i="31" s="1"/>
  <c r="C3" i="24"/>
  <c r="F4" i="31" s="1"/>
  <c r="E24" i="12"/>
  <c r="H24" i="12"/>
  <c r="G24" i="12"/>
  <c r="D4" i="12"/>
  <c r="F4" i="12" s="1"/>
  <c r="C4" i="12"/>
  <c r="E4" i="12" s="1"/>
  <c r="H5" i="18"/>
  <c r="H19" i="18" s="1"/>
  <c r="G5" i="18"/>
  <c r="G19" i="18" s="1"/>
  <c r="D5" i="18"/>
  <c r="C5" i="18"/>
  <c r="C19" i="18" s="1"/>
  <c r="G4" i="18"/>
  <c r="C4" i="18"/>
  <c r="E11" i="18"/>
  <c r="C11" i="18" l="1"/>
  <c r="D11" i="18"/>
  <c r="D19" i="18"/>
  <c r="G2" i="30"/>
  <c r="F3" i="26"/>
  <c r="D4" i="31"/>
  <c r="C4" i="31"/>
  <c r="G4" i="12"/>
  <c r="C3" i="26"/>
  <c r="E2" i="30"/>
  <c r="F24" i="12"/>
  <c r="H4" i="12"/>
  <c r="K5" i="18"/>
  <c r="L5" i="18"/>
  <c r="L8" i="8" l="1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<sst xmlns="http://schemas.openxmlformats.org/spreadsheetml/2006/main" count="568" uniqueCount="277">
  <si>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</si>
  <si>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</si>
  <si>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</si>
  <si>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</si>
  <si>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</si>
  <si>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</si>
  <si>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</si>
  <si>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</si>
  <si>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</si>
  <si>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</si>
  <si>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</si>
  <si>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</si>
  <si>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</si>
  <si>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</si>
  <si>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</si>
  <si>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</si>
  <si>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</si>
  <si>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</si>
  <si>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</si>
  <si>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</si>
  <si>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</si>
  <si>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</si>
  <si>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</si>
  <si>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</si>
  <si>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</si>
  <si>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</si>
  <si>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</si>
  <si>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</si>
  <si>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</si>
  <si>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</si>
  <si>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</si>
  <si>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</si>
  <si>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</si>
  <si>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</si>
  <si>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</si>
  <si>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</si>
  <si>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</si>
  <si>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</si>
  <si>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</si>
  <si>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</si>
  <si>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</si>
  <si>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</si>
  <si>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</si>
  <si>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</si>
  <si>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</si>
  <si>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</si>
  <si>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</si>
  <si>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</si>
  <si>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</si>
  <si>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</si>
  <si>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</si>
  <si>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</si>
  <si>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</si>
  <si>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</si>
  <si>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</si>
  <si>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</si>
  <si>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</si>
  <si>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</si>
  <si>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</si>
  <si>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</si>
  <si>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</si>
  <si>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</si>
  <si>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</si>
  <si>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</si>
  <si>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</si>
  <si>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</si>
  <si>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</si>
  <si>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</si>
  <si>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</si>
  <si>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</si>
  <si>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</si>
  <si>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</si>
  <si>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</si>
  <si>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</si>
  <si>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</si>
  <si>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</si>
  <si>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</si>
  <si>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</si>
  <si>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</si>
  <si>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</si>
  <si>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</si>
  <si>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</si>
  <si>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</si>
  <si>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</si>
  <si>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</si>
  <si>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</si>
  <si>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</si>
  <si>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</si>
  <si>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</si>
  <si>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</si>
  <si>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</si>
  <si>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</si>
  <si>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</si>
  <si>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</si>
  <si>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</si>
  <si>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</si>
  <si>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</si>
  <si>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</si>
  <si>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</si>
  <si>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</si>
  <si>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</si>
  <si>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</si>
  <si>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</si>
  <si>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</si>
  <si>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</si>
  <si>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</si>
  <si>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</si>
  <si>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</si>
  <si>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</si>
  <si>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</si>
  <si>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</si>
  <si>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</si>
  <si>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</si>
  <si>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</si>
  <si>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</si>
  <si>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</si>
  <si>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</si>
  <si>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</si>
  <si>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</si>
  <si>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</si>
  <si>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</si>
  <si>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</si>
  <si>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</si>
  <si>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</si>
  <si>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</si>
  <si>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</si>
  <si>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</si>
  <si>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</si>
  <si>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</si>
  <si>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</si>
  <si>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</si>
  <si>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</si>
  <si>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</si>
  <si>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</si>
  <si>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</si>
  <si>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</si>
  <si>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</si>
  <si>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</si>
  <si>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</si>
  <si>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</si>
  <si>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</si>
  <si>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</si>
  <si>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</si>
  <si>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</si>
  <si>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</si>
  <si>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</si>
  <si>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</si>
  <si>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</si>
  <si>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</si>
  <si>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</si>
  <si>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</si>
  <si>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</si>
  <si>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</si>
  <si>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</si>
  <si>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</si>
  <si>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</si>
  <si>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</si>
  <si>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</si>
  <si>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</si>
  <si>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</si>
  <si>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</si>
  <si>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</si>
  <si>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</si>
  <si>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</si>
  <si>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</si>
  <si>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</si>
  <si>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</si>
  <si>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</si>
  <si>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</si>
  <si>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</si>
  <si>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</si>
  <si>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</si>
  <si>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</si>
  <si>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</si>
  <si>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</si>
  <si>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</si>
  <si>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</si>
  <si>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</si>
  <si>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</si>
  <si>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</si>
  <si>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</si>
  <si>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</si>
  <si>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</si>
  <si>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</si>
  <si>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</si>
  <si>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</si>
  <si>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</si>
  <si>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</si>
  <si>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</si>
  <si>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</si>
  <si>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</si>
  <si>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</si>
  <si>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</si>
  <si>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</si>
  <si>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</si>
  <si>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</si>
  <si>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</si>
  <si>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</si>
  <si>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</si>
  <si>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</si>
  <si>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</si>
  <si>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</si>
  <si>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</si>
  <si>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</si>
  <si>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</si>
  <si>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</si>
  <si>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</si>
  <si>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</si>
  <si>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</si>
  <si>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</si>
  <si>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</si>
  <si>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</si>
  <si>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</si>
  <si>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Cumulative Figures
(Figures in million Ch$)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</si>
  <si>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</si>
  <si>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</si>
  <si>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</si>
  <si>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</si>
  <si>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</si>
  <si>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</si>
  <si>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</si>
  <si>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</si>
  <si>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</si>
  <si>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</si>
  <si>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</si>
  <si>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</si>
  <si>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</si>
  <si>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</si>
  <si>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</si>
  <si>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</si>
  <si>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</si>
  <si>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</si>
  <si>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</si>
  <si>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</si>
  <si>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</si>
  <si>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</si>
  <si>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</si>
  <si>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</si>
  <si>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</si>
  <si>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</si>
  <si>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</si>
  <si>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</si>
  <si>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>GENERATION BY TYPE OF TECHNOLOGY
Cumulative Figures
(in GWh)</t>
  </si>
  <si>
    <t>GENERATION  BY TYPE OF TECHNOLOGY
Quarterly Figures
(in GWh)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</si>
  <si>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</si>
  <si>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</si>
  <si>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</si>
  <si>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</si>
  <si>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</si>
  <si>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</si>
  <si>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</si>
  <si>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December 31, 
2020</t>
  </si>
  <si>
    <t>-</t>
  </si>
  <si>
    <t>Change 
in GWh</t>
  </si>
  <si>
    <t>Distribution &amp; Transmission Business (*)</t>
  </si>
  <si>
    <t>Distribution &amp; Transmission:</t>
  </si>
  <si>
    <t xml:space="preserve"> Distribution &amp; Transmission business revenues</t>
  </si>
  <si>
    <t xml:space="preserve"> Distribution &amp; Transmission business costs</t>
  </si>
  <si>
    <t>Total Distribution &amp; Transmission business</t>
  </si>
  <si>
    <t>Distribution &amp; Transmission business EBITDA</t>
  </si>
  <si>
    <t xml:space="preserve">Distribution &amp; Transmission business </t>
  </si>
  <si>
    <t>DISTRIBUTION &amp; TRANSMISSION BUSINESS 
Cumulative Figures</t>
  </si>
  <si>
    <t>DISTRIBUTION &amp; TRANSMISSION BUSINESS 
Quarterly Figures</t>
  </si>
  <si>
    <t>Distribution &amp; Transmission business in Chile</t>
  </si>
  <si>
    <t>Dec-20</t>
  </si>
  <si>
    <t xml:space="preserve">Physical Energy Sales  (GWh)  </t>
  </si>
  <si>
    <t xml:space="preserve">(GWh) </t>
  </si>
  <si>
    <t>Sep-21</t>
  </si>
  <si>
    <t>Sep-20</t>
  </si>
  <si>
    <t>Q3 2021</t>
  </si>
  <si>
    <t>Q3 2020</t>
  </si>
  <si>
    <t>(*) As of September 30, 2021 and September 30, 2020 the average number of paid and subscribed shares was 69,166,557,220.</t>
  </si>
  <si>
    <t>September 30, 
2021</t>
  </si>
  <si>
    <t>N/A</t>
  </si>
  <si>
    <t>Net Income from sale of assets</t>
  </si>
  <si>
    <t>FINANCIAL RESULT</t>
  </si>
  <si>
    <t xml:space="preserve">Foreign currency exchange differences, net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</si>
</sst>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4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68" fontId="9" fillId="4" borderId="13" xfId="22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68" fontId="9" fillId="4" borderId="0" xfId="22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68" fontId="9" fillId="4" borderId="2" xfId="22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17" fontId="8" fillId="4" borderId="9" xfId="0" quotePrefix="1" applyNumberFormat="1" applyFont="1" applyFill="1" applyBorder="1" applyAlignment="1">
      <alignment horizontal="center" vertical="center" wrapText="1"/>
    </xf>
    <xf numFmtId="176" fontId="9" fillId="4" borderId="2" xfId="22" applyNumberFormat="1" applyFont="1" applyFill="1" applyBorder="1" applyAlignment="1">
      <alignment vertical="center"/>
    </xf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0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  <xf numFmtId="49" fontId="8" fillId="4" borderId="14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9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3.xml"/><Relationship Id="rId34" Type="http://schemas.openxmlformats.org/officeDocument/2006/relationships/externalLink" Target="externalLinks/externalLink16.xml"/><Relationship Id="rId42" Type="http://schemas.openxmlformats.org/officeDocument/2006/relationships/externalLink" Target="externalLinks/externalLink24.xml"/><Relationship Id="rId47" Type="http://schemas.openxmlformats.org/officeDocument/2006/relationships/externalLink" Target="externalLinks/externalLink29.xml"/><Relationship Id="rId50" Type="http://schemas.openxmlformats.org/officeDocument/2006/relationships/externalLink" Target="externalLinks/externalLink32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externalLink" Target="externalLinks/externalLink15.xml"/><Relationship Id="rId38" Type="http://schemas.openxmlformats.org/officeDocument/2006/relationships/externalLink" Target="externalLinks/externalLink20.xml"/><Relationship Id="rId46" Type="http://schemas.openxmlformats.org/officeDocument/2006/relationships/externalLink" Target="externalLinks/externalLink28.xml"/><Relationship Id="rId59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1.xml"/><Relationship Id="rId41" Type="http://schemas.openxmlformats.org/officeDocument/2006/relationships/externalLink" Target="externalLinks/externalLink23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externalLink" Target="externalLinks/externalLink14.xml"/><Relationship Id="rId37" Type="http://schemas.openxmlformats.org/officeDocument/2006/relationships/externalLink" Target="externalLinks/externalLink19.xml"/><Relationship Id="rId40" Type="http://schemas.openxmlformats.org/officeDocument/2006/relationships/externalLink" Target="externalLinks/externalLink22.xml"/><Relationship Id="rId45" Type="http://schemas.openxmlformats.org/officeDocument/2006/relationships/externalLink" Target="externalLinks/externalLink27.xml"/><Relationship Id="rId53" Type="http://schemas.openxmlformats.org/officeDocument/2006/relationships/theme" Target="theme/theme1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36" Type="http://schemas.openxmlformats.org/officeDocument/2006/relationships/externalLink" Target="externalLinks/externalLink18.xml"/><Relationship Id="rId49" Type="http://schemas.openxmlformats.org/officeDocument/2006/relationships/externalLink" Target="externalLinks/externalLink31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4" Type="http://schemas.openxmlformats.org/officeDocument/2006/relationships/externalLink" Target="externalLinks/externalLink26.xml"/><Relationship Id="rId52" Type="http://schemas.openxmlformats.org/officeDocument/2006/relationships/externalLink" Target="externalLinks/externalLink3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externalLink" Target="externalLinks/externalLink17.xml"/><Relationship Id="rId43" Type="http://schemas.openxmlformats.org/officeDocument/2006/relationships/externalLink" Target="externalLinks/externalLink25.xml"/><Relationship Id="rId48" Type="http://schemas.openxmlformats.org/officeDocument/2006/relationships/externalLink" Target="externalLinks/externalLink30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3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PR-7 ACTUAL"/>
      <sheetName val="BASES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F-Macro"/>
      <sheetName val="F-Portada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/>
      <sheetData sheetId="201">
        <row r="16">
          <cell r="C16" t="str">
            <v>ENERO</v>
          </cell>
        </row>
      </sheetData>
      <sheetData sheetId="202"/>
      <sheetData sheetId="203"/>
      <sheetData sheetId="204"/>
      <sheetData sheetId="205"/>
      <sheetData sheetId="20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Q13"/>
  <sheetViews>
    <sheetView showGridLines="0" tabSelected="1" workbookViewId="0">
      <selection activeCell="B2" sqref="B2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58" t="s">
        <v>199</v>
      </c>
      <c r="D2" s="358"/>
      <c r="E2" s="358"/>
      <c r="F2" s="358"/>
      <c r="G2" s="358"/>
      <c r="H2" s="358"/>
      <c r="I2" s="358"/>
      <c r="J2" s="56"/>
      <c r="K2" s="359" t="s">
        <v>80</v>
      </c>
      <c r="L2" s="359"/>
      <c r="M2" s="74"/>
      <c r="O2" s="75"/>
    </row>
    <row r="3" spans="1:17" ht="12" thickBot="1">
      <c r="B3" s="69"/>
      <c r="C3" s="360" t="s">
        <v>200</v>
      </c>
      <c r="D3" s="360"/>
      <c r="E3" s="360"/>
      <c r="F3" s="174"/>
      <c r="G3" s="360" t="s">
        <v>229</v>
      </c>
      <c r="H3" s="360"/>
      <c r="I3" s="360"/>
      <c r="J3" s="56"/>
      <c r="K3" s="358" t="s">
        <v>77</v>
      </c>
      <c r="L3" s="358"/>
      <c r="O3" s="53"/>
      <c r="P3" s="53"/>
      <c r="Q3" s="53"/>
    </row>
    <row r="4" spans="1:17" ht="12" thickBot="1">
      <c r="B4" s="179" t="s">
        <v>78</v>
      </c>
      <c r="C4" s="355" t="s">
        <v>267</v>
      </c>
      <c r="D4" s="355" t="s">
        <v>268</v>
      </c>
      <c r="E4" s="180" t="s">
        <v>92</v>
      </c>
      <c r="F4" s="70"/>
      <c r="G4" s="180" t="s">
        <v>269</v>
      </c>
      <c r="H4" s="180" t="s">
        <v>270</v>
      </c>
      <c r="I4" s="180" t="s">
        <v>92</v>
      </c>
      <c r="J4" s="188"/>
      <c r="K4" s="180" t="str">
        <f>+C4</f>
        <v>Sep-21</v>
      </c>
      <c r="L4" s="180" t="str">
        <f>+D4</f>
        <v>Sep-20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198</v>
      </c>
      <c r="C6" s="185">
        <v>20764.906913999999</v>
      </c>
      <c r="D6" s="186">
        <v>16973.228084437182</v>
      </c>
      <c r="E6" s="214">
        <v>0.22339999999999999</v>
      </c>
      <c r="F6" s="72"/>
      <c r="G6" s="185">
        <v>7600.6974999999984</v>
      </c>
      <c r="H6" s="186">
        <v>5784.1957273948356</v>
      </c>
      <c r="I6" s="187">
        <v>0.314</v>
      </c>
      <c r="J6" s="56"/>
      <c r="K6" s="189">
        <v>0.37142993538703212</v>
      </c>
      <c r="L6" s="187">
        <v>0.317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57" t="s">
        <v>200</v>
      </c>
      <c r="D9" s="357"/>
      <c r="E9" s="357"/>
      <c r="G9" s="357" t="s">
        <v>229</v>
      </c>
      <c r="H9" s="357"/>
      <c r="I9" s="357"/>
    </row>
    <row r="10" spans="1:17" customFormat="1" ht="15.75" thickBot="1">
      <c r="B10" s="179" t="s">
        <v>238</v>
      </c>
      <c r="C10" s="180" t="str">
        <f>+C4</f>
        <v>Sep-21</v>
      </c>
      <c r="D10" s="180" t="str">
        <f>+D4</f>
        <v>Sep-20</v>
      </c>
      <c r="E10" s="180" t="s">
        <v>92</v>
      </c>
      <c r="G10" s="181" t="str">
        <f>+G4</f>
        <v>Q3 2021</v>
      </c>
      <c r="H10" s="181" t="str">
        <f>+H4</f>
        <v>Q3 2020</v>
      </c>
      <c r="I10" s="180" t="s">
        <v>92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239</v>
      </c>
      <c r="C12" s="185">
        <v>20764.906913999999</v>
      </c>
      <c r="D12" s="186">
        <v>16973.228084437182</v>
      </c>
      <c r="E12" s="214">
        <v>0.22339999999999999</v>
      </c>
      <c r="F12" s="171"/>
      <c r="G12" s="185">
        <v>7600.6974999999984</v>
      </c>
      <c r="H12" s="186">
        <v>5784.1957273948356</v>
      </c>
      <c r="I12" s="187">
        <v>0.314</v>
      </c>
    </row>
    <row r="13" spans="1:17" customFormat="1" ht="15">
      <c r="B13" s="184" t="s">
        <v>240</v>
      </c>
      <c r="C13" s="185">
        <v>13802.132361</v>
      </c>
      <c r="D13" s="186">
        <v>14024.589268694293</v>
      </c>
      <c r="E13" s="214">
        <v>-1.5900000000000001E-2</v>
      </c>
      <c r="F13" s="171"/>
      <c r="G13" s="185">
        <v>4624.3096000000005</v>
      </c>
      <c r="H13" s="186">
        <v>5006.9771693274924</v>
      </c>
      <c r="I13" s="187">
        <v>-7.6399999999999996E-2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L22"/>
  <sheetViews>
    <sheetView showGridLines="0" topLeftCell="B1" zoomScaleNormal="100" workbookViewId="0">
      <selection activeCell="B2" sqref="B2"/>
    </sheetView>
  </sheetViews>
  <sheetFormatPr baseColWidth="10" defaultColWidth="10" defaultRowHeight="11.25"/>
  <cols>
    <col min="1" max="1" width="2.7109375" style="52" customWidth="1"/>
    <col min="2" max="2" width="28.570312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61" t="s">
        <v>79</v>
      </c>
      <c r="D2" s="361"/>
      <c r="E2" s="361"/>
      <c r="F2" s="361"/>
      <c r="G2" s="361"/>
      <c r="H2" s="361"/>
      <c r="I2" s="361"/>
      <c r="K2" s="361" t="s">
        <v>81</v>
      </c>
      <c r="L2" s="361"/>
    </row>
    <row r="3" spans="2:12" ht="12" thickBot="1">
      <c r="C3" s="358" t="s">
        <v>266</v>
      </c>
      <c r="D3" s="358"/>
      <c r="E3" s="358"/>
      <c r="F3" s="358"/>
      <c r="G3" s="358"/>
      <c r="H3" s="358"/>
      <c r="I3" s="358"/>
      <c r="K3" s="361"/>
      <c r="L3" s="361"/>
    </row>
    <row r="4" spans="2:12" ht="15" customHeight="1" thickBot="1">
      <c r="B4" s="69"/>
      <c r="C4" s="360" t="str">
        <f>+'Gx Business'!C3:E3</f>
        <v xml:space="preserve">Cumulative </v>
      </c>
      <c r="D4" s="360"/>
      <c r="E4" s="360"/>
      <c r="F4" s="174"/>
      <c r="G4" s="360" t="str">
        <f>+'Gx Business'!G3:I3</f>
        <v>Quarterly</v>
      </c>
      <c r="H4" s="360"/>
      <c r="I4" s="360"/>
      <c r="K4" s="362" t="s">
        <v>77</v>
      </c>
      <c r="L4" s="362"/>
    </row>
    <row r="5" spans="2:12" ht="15" customHeight="1" thickBot="1">
      <c r="B5" s="179" t="s">
        <v>201</v>
      </c>
      <c r="C5" s="180" t="str">
        <f>+'Gx Business'!C4</f>
        <v>Sep-21</v>
      </c>
      <c r="D5" s="180" t="str">
        <f>+'Gx Business'!D4</f>
        <v>Sep-20</v>
      </c>
      <c r="E5" s="180" t="s">
        <v>92</v>
      </c>
      <c r="F5" s="70"/>
      <c r="G5" s="180" t="str">
        <f>+'Gx Business'!G4</f>
        <v>Q3 2021</v>
      </c>
      <c r="H5" s="180" t="str">
        <f>+'Gx Business'!H4</f>
        <v>Q3 2020</v>
      </c>
      <c r="I5" s="180" t="str">
        <f>+E5</f>
        <v>% Change</v>
      </c>
      <c r="K5" s="180" t="str">
        <f>+C5</f>
        <v>Sep-21</v>
      </c>
      <c r="L5" s="180" t="str">
        <f>+D5</f>
        <v>Sep-20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254</v>
      </c>
      <c r="C7" s="185">
        <v>12452.417853196279</v>
      </c>
      <c r="D7" s="186">
        <v>12357.560391482675</v>
      </c>
      <c r="E7" s="214">
        <v>7.6760670155399972E-3</v>
      </c>
      <c r="F7" s="72"/>
      <c r="G7" s="185">
        <v>4381.2568130972613</v>
      </c>
      <c r="H7" s="186">
        <v>4154.0591188281451</v>
      </c>
      <c r="I7" s="214">
        <v>5.4692937141734385E-2</v>
      </c>
      <c r="K7" s="192">
        <v>5.2499999999999998E-2</v>
      </c>
      <c r="L7" s="193">
        <v>5.21E-2</v>
      </c>
    </row>
    <row r="8" spans="2:12" ht="6.75" customHeight="1"/>
    <row r="9" spans="2:12" ht="6.75" customHeight="1">
      <c r="B9" s="57"/>
    </row>
    <row r="10" spans="2:12" ht="6.75" customHeight="1">
      <c r="C10" s="361"/>
      <c r="D10" s="361"/>
      <c r="E10" s="361"/>
    </row>
    <row r="11" spans="2:12" ht="15" customHeight="1" thickBot="1">
      <c r="B11" s="179" t="s">
        <v>202</v>
      </c>
      <c r="C11" s="180" t="str">
        <f>+C5</f>
        <v>Sep-21</v>
      </c>
      <c r="D11" s="180" t="str">
        <f>+D5</f>
        <v>Sep-20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174</v>
      </c>
      <c r="C13" s="185">
        <v>2034323</v>
      </c>
      <c r="D13" s="186">
        <v>1996446</v>
      </c>
      <c r="E13" s="187">
        <v>1.8972213623609152E-2</v>
      </c>
    </row>
    <row r="14" spans="2:12" ht="15" customHeight="1">
      <c r="B14" s="184" t="s">
        <v>241</v>
      </c>
      <c r="C14" s="185">
        <v>3244.5342902711322</v>
      </c>
      <c r="D14" s="186">
        <v>2609.7333333333331</v>
      </c>
      <c r="E14" s="187">
        <v>0.2432</v>
      </c>
    </row>
    <row r="18" spans="2:9" ht="15" customHeight="1" thickBot="1">
      <c r="B18" s="69"/>
      <c r="C18" s="357" t="s">
        <v>200</v>
      </c>
      <c r="D18" s="357"/>
      <c r="E18" s="357"/>
      <c r="F18"/>
      <c r="G18" s="357" t="s">
        <v>229</v>
      </c>
      <c r="H18" s="357"/>
      <c r="I18" s="357"/>
    </row>
    <row r="19" spans="2:9" ht="16.5" customHeight="1" thickBot="1">
      <c r="B19" s="179" t="s">
        <v>238</v>
      </c>
      <c r="C19" s="180" t="str">
        <f>+C5</f>
        <v>Sep-21</v>
      </c>
      <c r="D19" s="180" t="str">
        <f>+D5</f>
        <v>Sep-20</v>
      </c>
      <c r="E19" s="180" t="s">
        <v>92</v>
      </c>
      <c r="F19"/>
      <c r="G19" s="181" t="str">
        <f>+G5</f>
        <v>Q3 2021</v>
      </c>
      <c r="H19" s="181" t="str">
        <f>+H5</f>
        <v>Q3 2020</v>
      </c>
      <c r="I19" s="180" t="s">
        <v>92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239</v>
      </c>
      <c r="C21" s="185">
        <v>12452.417853196279</v>
      </c>
      <c r="D21" s="186">
        <v>12357.560391482675</v>
      </c>
      <c r="E21" s="214">
        <v>7.6760670155399972E-3</v>
      </c>
      <c r="F21" s="171"/>
      <c r="G21" s="185">
        <v>4381.2568130972613</v>
      </c>
      <c r="H21" s="186">
        <v>4154.0591188281451</v>
      </c>
      <c r="I21" s="214">
        <v>5.4692937141734385E-2</v>
      </c>
    </row>
    <row r="22" spans="2:9" ht="15">
      <c r="B22" s="184" t="s">
        <v>174</v>
      </c>
      <c r="C22" s="185">
        <v>2034323</v>
      </c>
      <c r="D22" s="186">
        <v>1996446</v>
      </c>
      <c r="E22" s="187">
        <v>1.8972213623609152E-2</v>
      </c>
      <c r="F22" s="171"/>
      <c r="G22" s="185">
        <v>2034323</v>
      </c>
      <c r="H22" s="186">
        <v>1996446</v>
      </c>
      <c r="I22" s="187">
        <v>1.8972213623609152E-2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J40"/>
  <sheetViews>
    <sheetView showGridLines="0" zoomScaleNormal="100" workbookViewId="0">
      <selection activeCell="B2" sqref="B2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62" t="s">
        <v>206</v>
      </c>
      <c r="D2" s="362"/>
      <c r="E2" s="362"/>
      <c r="F2" s="362"/>
      <c r="G2" s="362"/>
      <c r="H2" s="362"/>
      <c r="I2" s="7"/>
      <c r="J2" s="7"/>
    </row>
    <row r="3" spans="2:10" ht="15" customHeight="1" thickBot="1">
      <c r="B3" s="363" t="s">
        <v>203</v>
      </c>
      <c r="C3" s="362" t="s">
        <v>204</v>
      </c>
      <c r="D3" s="362"/>
      <c r="E3" s="362" t="s">
        <v>205</v>
      </c>
      <c r="F3" s="362"/>
      <c r="G3" s="362" t="s">
        <v>28</v>
      </c>
      <c r="H3" s="362"/>
      <c r="I3" s="7"/>
      <c r="J3" s="7"/>
    </row>
    <row r="4" spans="2:10" ht="15" customHeight="1" thickBot="1">
      <c r="B4" s="364"/>
      <c r="C4" s="180" t="str">
        <f>+'Gx Business'!C4</f>
        <v>Sep-21</v>
      </c>
      <c r="D4" s="180" t="str">
        <f>+'Gx Business'!D4</f>
        <v>Sep-20</v>
      </c>
      <c r="E4" s="180" t="str">
        <f>+C4</f>
        <v>Sep-21</v>
      </c>
      <c r="F4" s="180" t="str">
        <f>+D4</f>
        <v>Sep-20</v>
      </c>
      <c r="G4" s="180" t="str">
        <f>+C4</f>
        <v>Sep-21</v>
      </c>
      <c r="H4" s="180" t="str">
        <f>+D4</f>
        <v>Sep-20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3" t="s">
        <v>82</v>
      </c>
      <c r="C6" s="197">
        <v>1276832</v>
      </c>
      <c r="D6" s="198">
        <v>1128105</v>
      </c>
      <c r="E6" s="197">
        <v>-219532</v>
      </c>
      <c r="F6" s="198">
        <v>-295072</v>
      </c>
      <c r="G6" s="197">
        <v>1057300</v>
      </c>
      <c r="H6" s="198">
        <v>833033</v>
      </c>
    </row>
    <row r="7" spans="2:10" ht="15" customHeight="1">
      <c r="B7" s="194" t="s">
        <v>83</v>
      </c>
      <c r="C7" s="185">
        <v>607139</v>
      </c>
      <c r="D7" s="186">
        <v>649731</v>
      </c>
      <c r="E7" s="185">
        <v>-211800</v>
      </c>
      <c r="F7" s="186">
        <v>-277511</v>
      </c>
      <c r="G7" s="185">
        <v>395339</v>
      </c>
      <c r="H7" s="186">
        <v>372220</v>
      </c>
      <c r="I7" s="7"/>
      <c r="J7" s="7"/>
    </row>
    <row r="8" spans="2:10" ht="15" customHeight="1">
      <c r="B8" s="194" t="s">
        <v>84</v>
      </c>
      <c r="C8" s="185">
        <v>615212</v>
      </c>
      <c r="D8" s="186">
        <v>452159</v>
      </c>
      <c r="E8" s="185">
        <v>-7732</v>
      </c>
      <c r="F8" s="186">
        <v>-17561</v>
      </c>
      <c r="G8" s="185">
        <v>607480</v>
      </c>
      <c r="H8" s="186">
        <v>434598</v>
      </c>
      <c r="I8" s="7"/>
      <c r="J8" s="7"/>
    </row>
    <row r="9" spans="2:10" ht="15" customHeight="1">
      <c r="B9" s="194" t="s">
        <v>85</v>
      </c>
      <c r="C9" s="185">
        <v>54481</v>
      </c>
      <c r="D9" s="186">
        <v>26215</v>
      </c>
      <c r="E9" s="185">
        <v>0</v>
      </c>
      <c r="F9" s="186">
        <v>0</v>
      </c>
      <c r="G9" s="185">
        <v>54481</v>
      </c>
      <c r="H9" s="186">
        <v>26215</v>
      </c>
      <c r="I9" s="7"/>
      <c r="J9" s="7"/>
    </row>
    <row r="10" spans="2:10" s="11" customFormat="1" ht="15" customHeight="1">
      <c r="B10" s="203" t="s">
        <v>255</v>
      </c>
      <c r="C10" s="197">
        <v>788923</v>
      </c>
      <c r="D10" s="198">
        <v>974240</v>
      </c>
      <c r="E10" s="197">
        <v>0</v>
      </c>
      <c r="F10" s="198">
        <v>-920</v>
      </c>
      <c r="G10" s="197">
        <v>788923</v>
      </c>
      <c r="H10" s="198">
        <v>973320</v>
      </c>
    </row>
    <row r="11" spans="2:10" ht="15" customHeight="1">
      <c r="B11" s="194" t="s">
        <v>86</v>
      </c>
      <c r="C11" s="185">
        <v>436848</v>
      </c>
      <c r="D11" s="186">
        <v>474125</v>
      </c>
      <c r="E11" s="185">
        <v>0</v>
      </c>
      <c r="F11" s="186">
        <v>0</v>
      </c>
      <c r="G11" s="185">
        <v>436848</v>
      </c>
      <c r="H11" s="186">
        <v>474125</v>
      </c>
      <c r="I11" s="7"/>
      <c r="J11" s="7"/>
    </row>
    <row r="12" spans="2:10" ht="15" customHeight="1">
      <c r="B12" s="194" t="s">
        <v>87</v>
      </c>
      <c r="C12" s="185">
        <v>210670</v>
      </c>
      <c r="D12" s="186">
        <v>283257</v>
      </c>
      <c r="E12" s="185">
        <v>0</v>
      </c>
      <c r="F12" s="186">
        <v>0</v>
      </c>
      <c r="G12" s="185">
        <v>210670</v>
      </c>
      <c r="H12" s="186">
        <v>283257</v>
      </c>
      <c r="I12" s="7"/>
      <c r="J12" s="7"/>
    </row>
    <row r="13" spans="2:10" ht="15" customHeight="1">
      <c r="B13" s="194" t="s">
        <v>31</v>
      </c>
      <c r="C13" s="185">
        <v>71278</v>
      </c>
      <c r="D13" s="186">
        <v>124594</v>
      </c>
      <c r="E13" s="185">
        <v>0</v>
      </c>
      <c r="F13" s="186">
        <v>0</v>
      </c>
      <c r="G13" s="185">
        <v>71278</v>
      </c>
      <c r="H13" s="186">
        <v>124594</v>
      </c>
      <c r="I13" s="7"/>
      <c r="J13" s="7"/>
    </row>
    <row r="14" spans="2:10" ht="15" customHeight="1">
      <c r="B14" s="194" t="s">
        <v>88</v>
      </c>
      <c r="C14" s="185">
        <v>70127</v>
      </c>
      <c r="D14" s="186">
        <v>92264</v>
      </c>
      <c r="E14" s="185">
        <v>0</v>
      </c>
      <c r="F14" s="186">
        <v>-920</v>
      </c>
      <c r="G14" s="185">
        <v>70127</v>
      </c>
      <c r="H14" s="186">
        <v>91344</v>
      </c>
      <c r="I14" s="7"/>
      <c r="J14" s="7"/>
    </row>
    <row r="15" spans="2:10" ht="15" customHeight="1">
      <c r="B15" s="195" t="s">
        <v>89</v>
      </c>
      <c r="C15" s="185">
        <v>-219532</v>
      </c>
      <c r="D15" s="186">
        <v>-295992</v>
      </c>
      <c r="E15" s="185"/>
      <c r="F15" s="186"/>
      <c r="G15" s="185">
        <v>0</v>
      </c>
      <c r="H15" s="186">
        <v>0</v>
      </c>
      <c r="I15" s="7"/>
      <c r="J15" s="7"/>
    </row>
    <row r="16" spans="2:10" ht="11.25" customHeight="1">
      <c r="B16" s="92"/>
      <c r="C16" s="84"/>
      <c r="D16" s="85"/>
      <c r="E16" s="84"/>
      <c r="F16" s="85"/>
      <c r="G16" s="84"/>
      <c r="H16" s="85"/>
      <c r="I16" s="7"/>
      <c r="J16" s="7"/>
    </row>
    <row r="17" spans="2:10" ht="15" customHeight="1">
      <c r="B17" s="196" t="s">
        <v>90</v>
      </c>
      <c r="C17" s="197">
        <v>1846223</v>
      </c>
      <c r="D17" s="198">
        <v>1806353</v>
      </c>
      <c r="E17" s="197">
        <v>-219532</v>
      </c>
      <c r="F17" s="198">
        <v>-295992</v>
      </c>
      <c r="G17" s="197">
        <v>1846223</v>
      </c>
      <c r="H17" s="198">
        <v>1806353</v>
      </c>
      <c r="I17" s="7"/>
      <c r="J17" s="7"/>
    </row>
    <row r="18" spans="2:10" ht="10.5" customHeight="1" thickBot="1">
      <c r="B18" s="199"/>
      <c r="C18" s="200"/>
      <c r="D18" s="200"/>
      <c r="E18" s="200"/>
      <c r="F18" s="200"/>
      <c r="G18" s="200"/>
      <c r="H18" s="200"/>
      <c r="I18" s="7"/>
      <c r="J18" s="7"/>
    </row>
    <row r="19" spans="2:10" ht="23.25" customHeight="1" thickBot="1">
      <c r="B19" s="350" t="s">
        <v>176</v>
      </c>
      <c r="C19" s="201">
        <v>39870</v>
      </c>
      <c r="D19" s="202">
        <v>2.2072097757193637E-2</v>
      </c>
      <c r="E19" s="201">
        <v>0</v>
      </c>
      <c r="F19" s="201">
        <v>0</v>
      </c>
      <c r="G19" s="201">
        <v>39870</v>
      </c>
      <c r="H19" s="202">
        <v>2.2072097757193637E-2</v>
      </c>
      <c r="I19" s="7"/>
      <c r="J19" s="7"/>
    </row>
    <row r="20" spans="2:10" ht="11.25">
      <c r="B20" s="60"/>
      <c r="C20" s="60"/>
      <c r="D20" s="60"/>
      <c r="E20" s="86"/>
      <c r="F20" s="87"/>
      <c r="G20" s="60"/>
      <c r="H20" s="60"/>
      <c r="I20" s="7"/>
      <c r="J20" s="7"/>
    </row>
    <row r="21" spans="2:10" ht="11.25">
      <c r="B21" s="60"/>
      <c r="C21" s="60"/>
      <c r="D21" s="60"/>
      <c r="E21" s="60"/>
      <c r="F21" s="60"/>
      <c r="G21" s="60"/>
      <c r="H21" s="60"/>
      <c r="I21" s="7"/>
      <c r="J21" s="7"/>
    </row>
    <row r="22" spans="2:10" ht="12" thickBot="1">
      <c r="B22" s="80"/>
      <c r="C22" s="362" t="s">
        <v>227</v>
      </c>
      <c r="D22" s="362"/>
      <c r="E22" s="362"/>
      <c r="F22" s="362"/>
      <c r="G22" s="362"/>
      <c r="H22" s="362"/>
      <c r="I22" s="7"/>
      <c r="J22" s="7"/>
    </row>
    <row r="23" spans="2:10" ht="15" customHeight="1" thickBot="1">
      <c r="B23" s="363" t="s">
        <v>203</v>
      </c>
      <c r="C23" s="362" t="s">
        <v>204</v>
      </c>
      <c r="D23" s="362"/>
      <c r="E23" s="362" t="s">
        <v>205</v>
      </c>
      <c r="F23" s="362"/>
      <c r="G23" s="362" t="s">
        <v>28</v>
      </c>
      <c r="H23" s="362"/>
      <c r="I23" s="7"/>
      <c r="J23" s="7"/>
    </row>
    <row r="24" spans="2:10" ht="15" customHeight="1" thickBot="1">
      <c r="B24" s="364"/>
      <c r="C24" s="180" t="str">
        <f>+'Gx Business'!G4</f>
        <v>Q3 2021</v>
      </c>
      <c r="D24" s="180" t="str">
        <f>+'Gx Business'!H4</f>
        <v>Q3 2020</v>
      </c>
      <c r="E24" s="180" t="str">
        <f>+C24</f>
        <v>Q3 2021</v>
      </c>
      <c r="F24" s="180" t="str">
        <f>+D24</f>
        <v>Q3 2020</v>
      </c>
      <c r="G24" s="180" t="str">
        <f>+C24</f>
        <v>Q3 2021</v>
      </c>
      <c r="H24" s="180" t="str">
        <f>+D24</f>
        <v>Q3 2020</v>
      </c>
      <c r="I24" s="7"/>
      <c r="J24" s="7"/>
    </row>
    <row r="25" spans="2:10" ht="10.5" customHeight="1">
      <c r="B25" s="81"/>
      <c r="C25" s="190"/>
      <c r="D25" s="191"/>
      <c r="E25" s="82"/>
      <c r="F25" s="82"/>
      <c r="G25" s="83"/>
      <c r="H25" s="83"/>
      <c r="I25" s="7"/>
      <c r="J25" s="7"/>
    </row>
    <row r="26" spans="2:10" ht="15" customHeight="1">
      <c r="B26" s="203" t="s">
        <v>82</v>
      </c>
      <c r="C26" s="197">
        <v>475211</v>
      </c>
      <c r="D26" s="198">
        <v>378501</v>
      </c>
      <c r="E26" s="197">
        <v>-80797</v>
      </c>
      <c r="F26" s="198">
        <v>-102538</v>
      </c>
      <c r="G26" s="197">
        <v>394414</v>
      </c>
      <c r="H26" s="198">
        <v>275963</v>
      </c>
      <c r="I26" s="7"/>
      <c r="J26" s="7"/>
    </row>
    <row r="27" spans="2:10" ht="15" customHeight="1">
      <c r="B27" s="194" t="s">
        <v>83</v>
      </c>
      <c r="C27" s="185">
        <v>222503</v>
      </c>
      <c r="D27" s="186">
        <v>222846</v>
      </c>
      <c r="E27" s="185">
        <v>-76436</v>
      </c>
      <c r="F27" s="186">
        <v>-98357</v>
      </c>
      <c r="G27" s="185">
        <v>146067</v>
      </c>
      <c r="H27" s="186">
        <v>124489</v>
      </c>
      <c r="I27" s="7"/>
      <c r="J27" s="7"/>
    </row>
    <row r="28" spans="2:10" ht="15" customHeight="1">
      <c r="B28" s="194" t="s">
        <v>84</v>
      </c>
      <c r="C28" s="185">
        <v>220559</v>
      </c>
      <c r="D28" s="186">
        <v>144282</v>
      </c>
      <c r="E28" s="185">
        <v>-4361</v>
      </c>
      <c r="F28" s="186">
        <v>-4181</v>
      </c>
      <c r="G28" s="185">
        <v>216198</v>
      </c>
      <c r="H28" s="186">
        <v>140101</v>
      </c>
      <c r="I28" s="7"/>
      <c r="J28" s="7"/>
    </row>
    <row r="29" spans="2:10" ht="15" customHeight="1">
      <c r="B29" s="194" t="s">
        <v>85</v>
      </c>
      <c r="C29" s="185">
        <v>32149</v>
      </c>
      <c r="D29" s="186">
        <v>11373</v>
      </c>
      <c r="E29" s="185">
        <v>0</v>
      </c>
      <c r="F29" s="186">
        <v>0</v>
      </c>
      <c r="G29" s="185">
        <v>32149</v>
      </c>
      <c r="H29" s="186">
        <v>11373</v>
      </c>
      <c r="I29" s="7"/>
      <c r="J29" s="7"/>
    </row>
    <row r="30" spans="2:10" ht="15" customHeight="1">
      <c r="B30" s="203" t="s">
        <v>255</v>
      </c>
      <c r="C30" s="197">
        <v>279826</v>
      </c>
      <c r="D30" s="198">
        <v>337182</v>
      </c>
      <c r="E30" s="197">
        <v>0</v>
      </c>
      <c r="F30" s="198">
        <v>0</v>
      </c>
      <c r="G30" s="197">
        <v>279826</v>
      </c>
      <c r="H30" s="198">
        <v>337182</v>
      </c>
      <c r="I30" s="7"/>
      <c r="J30" s="7"/>
    </row>
    <row r="31" spans="2:10" ht="15" customHeight="1">
      <c r="B31" s="194" t="s">
        <v>86</v>
      </c>
      <c r="C31" s="185">
        <v>166342</v>
      </c>
      <c r="D31" s="186">
        <v>206138</v>
      </c>
      <c r="E31" s="185">
        <v>0</v>
      </c>
      <c r="F31" s="186">
        <v>0</v>
      </c>
      <c r="G31" s="185">
        <v>166342</v>
      </c>
      <c r="H31" s="186">
        <v>206138</v>
      </c>
      <c r="I31" s="7"/>
      <c r="J31" s="7"/>
    </row>
    <row r="32" spans="2:10" ht="15" customHeight="1">
      <c r="B32" s="194" t="s">
        <v>87</v>
      </c>
      <c r="C32" s="185">
        <v>68785</v>
      </c>
      <c r="D32" s="186">
        <v>72466</v>
      </c>
      <c r="E32" s="185">
        <v>0</v>
      </c>
      <c r="F32" s="186">
        <v>0</v>
      </c>
      <c r="G32" s="185">
        <v>68785</v>
      </c>
      <c r="H32" s="186">
        <v>72466</v>
      </c>
      <c r="I32" s="7"/>
      <c r="J32" s="7"/>
    </row>
    <row r="33" spans="2:10" ht="15" customHeight="1">
      <c r="B33" s="194" t="s">
        <v>31</v>
      </c>
      <c r="C33" s="185">
        <v>21989</v>
      </c>
      <c r="D33" s="186">
        <v>33706</v>
      </c>
      <c r="E33" s="185">
        <v>0</v>
      </c>
      <c r="F33" s="186">
        <v>0</v>
      </c>
      <c r="G33" s="185">
        <v>21989</v>
      </c>
      <c r="H33" s="186">
        <v>33706</v>
      </c>
      <c r="I33" s="7"/>
      <c r="J33" s="7"/>
    </row>
    <row r="34" spans="2:10" ht="15" customHeight="1">
      <c r="B34" s="194" t="s">
        <v>88</v>
      </c>
      <c r="C34" s="185">
        <v>22710</v>
      </c>
      <c r="D34" s="186">
        <v>24872</v>
      </c>
      <c r="E34" s="185">
        <v>0</v>
      </c>
      <c r="F34" s="186">
        <v>0</v>
      </c>
      <c r="G34" s="185">
        <v>22710</v>
      </c>
      <c r="H34" s="186">
        <v>24872</v>
      </c>
      <c r="I34" s="7"/>
      <c r="J34" s="7"/>
    </row>
    <row r="35" spans="2:10" ht="15" customHeight="1">
      <c r="B35" s="195" t="s">
        <v>89</v>
      </c>
      <c r="C35" s="185">
        <v>-80797</v>
      </c>
      <c r="D35" s="186">
        <v>-102538</v>
      </c>
      <c r="E35" s="185">
        <v>0</v>
      </c>
      <c r="F35" s="186">
        <v>0</v>
      </c>
      <c r="G35" s="185">
        <v>0</v>
      </c>
      <c r="H35" s="186">
        <v>0</v>
      </c>
      <c r="I35" s="7"/>
      <c r="J35" s="7"/>
    </row>
    <row r="36" spans="2:10" ht="10.5" customHeight="1">
      <c r="B36" s="92"/>
      <c r="C36" s="84"/>
      <c r="D36" s="85"/>
      <c r="E36" s="84"/>
      <c r="F36" s="85"/>
      <c r="G36" s="84"/>
      <c r="H36" s="85"/>
      <c r="I36" s="7"/>
      <c r="J36" s="7"/>
    </row>
    <row r="37" spans="2:10" ht="15" customHeight="1">
      <c r="B37" s="196" t="s">
        <v>90</v>
      </c>
      <c r="C37" s="197">
        <v>674240</v>
      </c>
      <c r="D37" s="198">
        <v>613145</v>
      </c>
      <c r="E37" s="197">
        <v>-80797</v>
      </c>
      <c r="F37" s="198">
        <v>-102538</v>
      </c>
      <c r="G37" s="197">
        <v>674240</v>
      </c>
      <c r="H37" s="198">
        <v>613145</v>
      </c>
      <c r="I37" s="7"/>
      <c r="J37" s="7"/>
    </row>
    <row r="38" spans="2:10" ht="10.5" customHeight="1" thickBot="1">
      <c r="B38" s="199"/>
      <c r="C38" s="200"/>
      <c r="D38" s="200"/>
      <c r="E38" s="200"/>
      <c r="F38" s="200"/>
      <c r="G38" s="200"/>
      <c r="H38" s="200"/>
      <c r="I38" s="7"/>
      <c r="J38" s="7"/>
    </row>
    <row r="39" spans="2:10" ht="25.5" customHeight="1" thickBot="1">
      <c r="B39" s="350" t="s">
        <v>176</v>
      </c>
      <c r="C39" s="201">
        <v>61095</v>
      </c>
      <c r="D39" s="202">
        <v>9.9642009638829313E-2</v>
      </c>
      <c r="E39" s="201">
        <v>0</v>
      </c>
      <c r="F39" s="201">
        <v>0</v>
      </c>
      <c r="G39" s="201">
        <v>61095</v>
      </c>
      <c r="H39" s="202">
        <v>9.9642009638829313E-2</v>
      </c>
      <c r="I39" s="7"/>
      <c r="J39" s="7"/>
    </row>
    <row r="40" spans="2:10" ht="11.25">
      <c r="B40" s="60"/>
      <c r="C40" s="60"/>
      <c r="D40" s="60"/>
      <c r="E40" s="60"/>
      <c r="F40" s="60"/>
      <c r="G40" s="60"/>
      <c r="H40" s="60"/>
      <c r="I40" s="7"/>
      <c r="J40" s="7"/>
    </row>
  </sheetData>
  <mergeCells count="10">
    <mergeCell ref="C2:H2"/>
    <mergeCell ref="B3:B4"/>
    <mergeCell ref="C3:D3"/>
    <mergeCell ref="E3:F3"/>
    <mergeCell ref="G3:H3"/>
    <mergeCell ref="C22:H22"/>
    <mergeCell ref="B23:B24"/>
    <mergeCell ref="C23:D23"/>
    <mergeCell ref="E23:F23"/>
    <mergeCell ref="G23:H2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L41"/>
  <sheetViews>
    <sheetView showGridLines="0" topLeftCell="A19" zoomScaleNormal="100" workbookViewId="0">
      <selection activeCell="B25" sqref="B25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customWidth="1"/>
    <col min="11" max="11" width="8.7109375" style="60" customWidth="1"/>
    <col min="12" max="12" width="7.28515625" style="60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57" t="str">
        <f>+'Energy Sales Revenues'!C2:H2</f>
        <v>Cumulative Figures</v>
      </c>
      <c r="D2" s="357"/>
      <c r="E2" s="357"/>
      <c r="F2" s="357"/>
      <c r="H2" s="357" t="s">
        <v>227</v>
      </c>
      <c r="I2" s="357"/>
      <c r="J2" s="357"/>
      <c r="K2" s="357"/>
    </row>
    <row r="3" spans="1:11" ht="23.25" thickBot="1">
      <c r="B3" s="204" t="s">
        <v>207</v>
      </c>
      <c r="C3" s="205" t="str">
        <f>+'Gx Business'!C4</f>
        <v>Sep-21</v>
      </c>
      <c r="D3" s="205" t="str">
        <f>+'Gx Business'!D4</f>
        <v>Sep-20</v>
      </c>
      <c r="E3" s="205" t="s">
        <v>91</v>
      </c>
      <c r="F3" s="206" t="s">
        <v>92</v>
      </c>
      <c r="G3" s="90"/>
      <c r="H3" s="205" t="str">
        <f>+'Energy Sales Revenues'!C24</f>
        <v>Q3 2021</v>
      </c>
      <c r="I3" s="205" t="str">
        <f>+'Energy Sales Revenues'!D24</f>
        <v>Q3 2020</v>
      </c>
      <c r="J3" s="205" t="s">
        <v>91</v>
      </c>
      <c r="K3" s="206" t="s">
        <v>92</v>
      </c>
    </row>
    <row r="4" spans="1:11" s="105" customFormat="1" ht="10.5" customHeight="1">
      <c r="B4" s="207"/>
      <c r="C4" s="91"/>
      <c r="D4" s="208"/>
      <c r="E4" s="208"/>
      <c r="F4" s="209"/>
      <c r="G4" s="92"/>
      <c r="H4" s="91"/>
      <c r="I4" s="208"/>
      <c r="J4" s="208"/>
      <c r="K4" s="209"/>
    </row>
    <row r="5" spans="1:11" s="105" customFormat="1" ht="15" customHeight="1">
      <c r="B5" s="210" t="s">
        <v>93</v>
      </c>
      <c r="C5" s="197">
        <v>2060379.094</v>
      </c>
      <c r="D5" s="211">
        <v>1947465.2960000001</v>
      </c>
      <c r="E5" s="211">
        <v>112913.79799999995</v>
      </c>
      <c r="F5" s="212">
        <v>5.8000000000000003E-2</v>
      </c>
      <c r="G5" s="93"/>
      <c r="H5" s="197">
        <v>777464.6129999999</v>
      </c>
      <c r="I5" s="211">
        <v>659958.93300000008</v>
      </c>
      <c r="J5" s="211">
        <v>117505.67999999982</v>
      </c>
      <c r="K5" s="212">
        <v>0.17799999999999999</v>
      </c>
    </row>
    <row r="6" spans="1:11" s="105" customFormat="1" ht="15" customHeight="1">
      <c r="B6" s="100" t="s">
        <v>94</v>
      </c>
      <c r="C6" s="185">
        <v>2034350.426</v>
      </c>
      <c r="D6" s="213">
        <v>1924564.861</v>
      </c>
      <c r="E6" s="213">
        <v>109785.56499999994</v>
      </c>
      <c r="F6" s="214">
        <v>5.7000000000000002E-2</v>
      </c>
      <c r="G6" s="93"/>
      <c r="H6" s="185">
        <v>762779.37699999986</v>
      </c>
      <c r="I6" s="213">
        <v>655662.54700000002</v>
      </c>
      <c r="J6" s="213">
        <v>107116.82999999984</v>
      </c>
      <c r="K6" s="214">
        <v>0.16339999999999999</v>
      </c>
    </row>
    <row r="7" spans="1:11" s="105" customFormat="1" ht="15" customHeight="1">
      <c r="B7" s="215" t="s">
        <v>95</v>
      </c>
      <c r="C7" s="185">
        <v>26028.668000000001</v>
      </c>
      <c r="D7" s="213">
        <v>22900.435000000001</v>
      </c>
      <c r="E7" s="213">
        <v>3128.2330000000002</v>
      </c>
      <c r="F7" s="214">
        <v>0.1366</v>
      </c>
      <c r="G7" s="93"/>
      <c r="H7" s="185">
        <v>14685.236000000001</v>
      </c>
      <c r="I7" s="213">
        <v>4296.3860000000022</v>
      </c>
      <c r="J7" s="213">
        <v>10388.849999999999</v>
      </c>
      <c r="K7" s="214">
        <v>2.4180000000000001</v>
      </c>
    </row>
    <row r="8" spans="1:11" s="105" customFormat="1" ht="15" customHeight="1">
      <c r="B8" s="106" t="s">
        <v>96</v>
      </c>
      <c r="C8" s="197">
        <v>-1464245.4109999998</v>
      </c>
      <c r="D8" s="211">
        <v>-1091317.895</v>
      </c>
      <c r="E8" s="211">
        <v>-372927.51599999983</v>
      </c>
      <c r="F8" s="212">
        <v>0.3417</v>
      </c>
      <c r="G8" s="93"/>
      <c r="H8" s="197">
        <v>-641861.745</v>
      </c>
      <c r="I8" s="211">
        <v>-339223.12599999993</v>
      </c>
      <c r="J8" s="211">
        <v>-302638.61900000006</v>
      </c>
      <c r="K8" s="212">
        <v>0.89219999999999999</v>
      </c>
    </row>
    <row r="9" spans="1:11" s="105" customFormat="1" ht="15" customHeight="1">
      <c r="B9" s="215" t="s">
        <v>97</v>
      </c>
      <c r="C9" s="185">
        <v>-941348.49199999997</v>
      </c>
      <c r="D9" s="213">
        <v>-676547.05299999996</v>
      </c>
      <c r="E9" s="213">
        <v>-264801.43900000001</v>
      </c>
      <c r="F9" s="214">
        <v>0.39140000000000003</v>
      </c>
      <c r="G9" s="93"/>
      <c r="H9" s="185">
        <v>-392231.11199999996</v>
      </c>
      <c r="I9" s="213">
        <v>-223112.14799999993</v>
      </c>
      <c r="J9" s="213">
        <v>-169118.96400000004</v>
      </c>
      <c r="K9" s="214">
        <v>0.75800000000000001</v>
      </c>
    </row>
    <row r="10" spans="1:11" s="105" customFormat="1" ht="15" customHeight="1">
      <c r="B10" s="100" t="s">
        <v>98</v>
      </c>
      <c r="C10" s="185">
        <v>-251347.94099999999</v>
      </c>
      <c r="D10" s="213">
        <v>-193691.24400000001</v>
      </c>
      <c r="E10" s="213">
        <v>-57656.696999999986</v>
      </c>
      <c r="F10" s="214">
        <v>0.29770000000000002</v>
      </c>
      <c r="G10" s="93"/>
      <c r="H10" s="185">
        <v>-127114.636</v>
      </c>
      <c r="I10" s="213">
        <v>-56306.173999999999</v>
      </c>
      <c r="J10" s="213">
        <v>-70808.462</v>
      </c>
      <c r="K10" s="214">
        <v>1.2576000000000001</v>
      </c>
    </row>
    <row r="11" spans="1:11" s="105" customFormat="1" ht="15" customHeight="1">
      <c r="B11" s="215" t="s">
        <v>99</v>
      </c>
      <c r="C11" s="185">
        <v>-117085.808</v>
      </c>
      <c r="D11" s="213">
        <v>-116133.61500000001</v>
      </c>
      <c r="E11" s="213">
        <v>-952.1929999999993</v>
      </c>
      <c r="F11" s="214">
        <v>8.2000000000000007E-3</v>
      </c>
      <c r="G11" s="93"/>
      <c r="H11" s="185">
        <v>-48172.899000000005</v>
      </c>
      <c r="I11" s="213">
        <v>-34418.451000000001</v>
      </c>
      <c r="J11" s="213">
        <v>-13754.448000000004</v>
      </c>
      <c r="K11" s="214">
        <v>0.39960000000000001</v>
      </c>
    </row>
    <row r="12" spans="1:11" s="105" customFormat="1" ht="15" customHeight="1">
      <c r="B12" s="100" t="s">
        <v>100</v>
      </c>
      <c r="C12" s="185">
        <v>-154463.17000000001</v>
      </c>
      <c r="D12" s="213">
        <v>-104945.98299999999</v>
      </c>
      <c r="E12" s="213">
        <v>-49517.18700000002</v>
      </c>
      <c r="F12" s="214">
        <v>0.4718</v>
      </c>
      <c r="G12" s="93"/>
      <c r="H12" s="185">
        <v>-74343.098000000013</v>
      </c>
      <c r="I12" s="213">
        <v>-25386.352999999988</v>
      </c>
      <c r="J12" s="213">
        <v>-48956.745000000024</v>
      </c>
      <c r="K12" s="214">
        <v>1.9285000000000001</v>
      </c>
    </row>
    <row r="13" spans="1:11" s="105" customFormat="1" ht="15" customHeight="1">
      <c r="B13" s="210" t="s">
        <v>101</v>
      </c>
      <c r="C13" s="197">
        <v>596133.68300000019</v>
      </c>
      <c r="D13" s="211">
        <v>856147.40100000007</v>
      </c>
      <c r="E13" s="211">
        <v>-260013.71799999988</v>
      </c>
      <c r="F13" s="212">
        <v>-0.30370000000000003</v>
      </c>
      <c r="G13" s="93"/>
      <c r="H13" s="197">
        <v>135602.8679999999</v>
      </c>
      <c r="I13" s="211">
        <v>320735.80700000015</v>
      </c>
      <c r="J13" s="211">
        <v>-185132.93900000025</v>
      </c>
      <c r="K13" s="212">
        <v>-0.57720000000000005</v>
      </c>
    </row>
    <row r="14" spans="1:11" s="105" customFormat="1" ht="15" customHeight="1">
      <c r="B14" s="100" t="s">
        <v>102</v>
      </c>
      <c r="C14" s="185">
        <v>19875.655999999999</v>
      </c>
      <c r="D14" s="213">
        <v>15241.405000000001</v>
      </c>
      <c r="E14" s="213">
        <v>4634.2509999999984</v>
      </c>
      <c r="F14" s="214">
        <v>0.30409999999999998</v>
      </c>
      <c r="G14" s="93"/>
      <c r="H14" s="185">
        <v>5610.7909999999993</v>
      </c>
      <c r="I14" s="213">
        <v>4191.4130000000005</v>
      </c>
      <c r="J14" s="213">
        <v>1419.3779999999988</v>
      </c>
      <c r="K14" s="214">
        <v>0.33860000000000001</v>
      </c>
    </row>
    <row r="15" spans="1:11" s="105" customFormat="1" ht="15" customHeight="1">
      <c r="B15" s="215" t="s">
        <v>103</v>
      </c>
      <c r="C15" s="185">
        <v>-128592.82</v>
      </c>
      <c r="D15" s="213">
        <v>-101447.986</v>
      </c>
      <c r="E15" s="213">
        <v>-27144.834000000003</v>
      </c>
      <c r="F15" s="214">
        <v>0.2676</v>
      </c>
      <c r="G15" s="93"/>
      <c r="H15" s="185">
        <v>-34172.512000000002</v>
      </c>
      <c r="I15" s="213">
        <v>-36120.012000000002</v>
      </c>
      <c r="J15" s="213">
        <v>1947.5</v>
      </c>
      <c r="K15" s="214">
        <v>-5.3900000000000003E-2</v>
      </c>
    </row>
    <row r="16" spans="1:11" s="105" customFormat="1" ht="15" customHeight="1">
      <c r="B16" s="100" t="s">
        <v>104</v>
      </c>
      <c r="C16" s="185">
        <v>-133002.179</v>
      </c>
      <c r="D16" s="213">
        <v>-138184.85800000001</v>
      </c>
      <c r="E16" s="213">
        <v>5182.6790000000037</v>
      </c>
      <c r="F16" s="214">
        <v>-3.7499999999999999E-2</v>
      </c>
      <c r="G16" s="93"/>
      <c r="H16" s="185">
        <v>-46466.948000000004</v>
      </c>
      <c r="I16" s="213">
        <v>-54688.208000000013</v>
      </c>
      <c r="J16" s="213">
        <v>8221.2600000000093</v>
      </c>
      <c r="K16" s="214">
        <v>-0.15029999999999999</v>
      </c>
    </row>
    <row r="17" spans="2:12" s="105" customFormat="1" ht="15" customHeight="1">
      <c r="B17" s="210" t="s">
        <v>209</v>
      </c>
      <c r="C17" s="197">
        <v>354414.34000000014</v>
      </c>
      <c r="D17" s="211">
        <v>631755.96200000006</v>
      </c>
      <c r="E17" s="211">
        <v>-277341.62199999992</v>
      </c>
      <c r="F17" s="212">
        <v>-0.439</v>
      </c>
      <c r="G17" s="68"/>
      <c r="H17" s="197">
        <v>60574.198999999891</v>
      </c>
      <c r="I17" s="211">
        <v>234119.00000000015</v>
      </c>
      <c r="J17" s="211">
        <v>-173544.80100000027</v>
      </c>
      <c r="K17" s="212">
        <v>-0.74129999999999996</v>
      </c>
    </row>
    <row r="18" spans="2:12" s="105" customFormat="1" ht="15" customHeight="1">
      <c r="B18" s="215" t="s">
        <v>105</v>
      </c>
      <c r="C18" s="185">
        <v>-154609.546</v>
      </c>
      <c r="D18" s="213">
        <v>-175716.598</v>
      </c>
      <c r="E18" s="213">
        <v>21107.051999999996</v>
      </c>
      <c r="F18" s="214">
        <v>-0.1201</v>
      </c>
      <c r="G18" s="93"/>
      <c r="H18" s="185">
        <v>-53405.740000000005</v>
      </c>
      <c r="I18" s="213">
        <v>-52531.952999999994</v>
      </c>
      <c r="J18" s="213">
        <v>-873.78700000001118</v>
      </c>
      <c r="K18" s="214">
        <v>1.66E-2</v>
      </c>
    </row>
    <row r="19" spans="2:12" s="105" customFormat="1" ht="15" customHeight="1">
      <c r="B19" s="215" t="s">
        <v>236</v>
      </c>
      <c r="C19" s="185">
        <v>0</v>
      </c>
      <c r="D19" s="213">
        <v>-695826.27</v>
      </c>
      <c r="E19" s="213">
        <v>695826.27</v>
      </c>
      <c r="F19" s="214">
        <v>-1</v>
      </c>
      <c r="G19" s="93"/>
      <c r="H19" s="185">
        <v>0</v>
      </c>
      <c r="I19" s="213">
        <v>0</v>
      </c>
      <c r="J19" s="213">
        <v>0</v>
      </c>
      <c r="K19" s="214" t="s">
        <v>273</v>
      </c>
    </row>
    <row r="20" spans="2:12" s="105" customFormat="1" ht="15" customHeight="1">
      <c r="B20" s="100" t="s">
        <v>237</v>
      </c>
      <c r="C20" s="185">
        <v>-9801.902</v>
      </c>
      <c r="D20" s="213">
        <v>-19329.04</v>
      </c>
      <c r="E20" s="213">
        <v>9527.1380000000008</v>
      </c>
      <c r="F20" s="214">
        <v>-0.4929</v>
      </c>
      <c r="G20" s="93"/>
      <c r="H20" s="185">
        <v>-2327.8770000000004</v>
      </c>
      <c r="I20" s="213">
        <v>-7391.5980000000018</v>
      </c>
      <c r="J20" s="213">
        <v>5063.7210000000014</v>
      </c>
      <c r="K20" s="214">
        <v>-0.68510000000000004</v>
      </c>
    </row>
    <row r="21" spans="2:12" s="105" customFormat="1" ht="15" customHeight="1">
      <c r="B21" s="210" t="s">
        <v>208</v>
      </c>
      <c r="C21" s="197">
        <v>190002.89200000014</v>
      </c>
      <c r="D21" s="211">
        <v>-259115.94599999997</v>
      </c>
      <c r="E21" s="211">
        <v>449118.83800000011</v>
      </c>
      <c r="F21" s="212">
        <v>-1.7333000000000001</v>
      </c>
      <c r="G21" s="93"/>
      <c r="H21" s="197">
        <v>4840.5819999998857</v>
      </c>
      <c r="I21" s="211">
        <v>174195.44900000014</v>
      </c>
      <c r="J21" s="211">
        <v>-169354.86700000026</v>
      </c>
      <c r="K21" s="212">
        <v>-0.97219999999999995</v>
      </c>
    </row>
    <row r="22" spans="2:12" s="105" customFormat="1" ht="15" customHeight="1">
      <c r="B22" s="106" t="s">
        <v>275</v>
      </c>
      <c r="C22" s="185">
        <v>-121980.876</v>
      </c>
      <c r="D22" s="213">
        <v>-89038.831000000006</v>
      </c>
      <c r="E22" s="213">
        <v>-32942.044999999998</v>
      </c>
      <c r="F22" s="214">
        <v>0.37</v>
      </c>
      <c r="G22" s="93"/>
      <c r="H22" s="185">
        <v>-29183.11099999999</v>
      </c>
      <c r="I22" s="213">
        <v>-28721.037000000011</v>
      </c>
      <c r="J22" s="213">
        <v>-462.0739999999787</v>
      </c>
      <c r="K22" s="214">
        <v>1.61E-2</v>
      </c>
    </row>
    <row r="23" spans="2:12" s="105" customFormat="1" ht="15" customHeight="1">
      <c r="B23" s="215" t="s">
        <v>106</v>
      </c>
      <c r="C23" s="185">
        <v>17655.442999999999</v>
      </c>
      <c r="D23" s="213">
        <v>32647.232</v>
      </c>
      <c r="E23" s="213">
        <v>-14991.789000000001</v>
      </c>
      <c r="F23" s="214">
        <v>-0.4592</v>
      </c>
      <c r="G23" s="93"/>
      <c r="H23" s="185">
        <v>6609.3859999999986</v>
      </c>
      <c r="I23" s="213">
        <v>19663.237000000001</v>
      </c>
      <c r="J23" s="213">
        <v>-13053.851000000002</v>
      </c>
      <c r="K23" s="214">
        <v>-0.66390000000000005</v>
      </c>
    </row>
    <row r="24" spans="2:12" s="105" customFormat="1" ht="15" customHeight="1">
      <c r="B24" s="100" t="s">
        <v>107</v>
      </c>
      <c r="C24" s="185">
        <v>-136789.348</v>
      </c>
      <c r="D24" s="213">
        <v>-114147.91800000001</v>
      </c>
      <c r="E24" s="213">
        <v>-22641.429999999993</v>
      </c>
      <c r="F24" s="214">
        <v>0.19839999999999999</v>
      </c>
      <c r="G24" s="93"/>
      <c r="H24" s="185">
        <v>-36276.959999999992</v>
      </c>
      <c r="I24" s="213">
        <v>-40043.810000000012</v>
      </c>
      <c r="J24" s="213">
        <v>3766.8500000000204</v>
      </c>
      <c r="K24" s="214">
        <v>-9.4100000000000003E-2</v>
      </c>
    </row>
    <row r="25" spans="2:12" s="105" customFormat="1" ht="15" customHeight="1">
      <c r="B25" s="215" t="s">
        <v>108</v>
      </c>
      <c r="C25" s="185">
        <v>2874.0720000000001</v>
      </c>
      <c r="D25" s="213">
        <v>785.80200000000002</v>
      </c>
      <c r="E25" s="213">
        <v>2088.27</v>
      </c>
      <c r="F25" s="214">
        <v>2.6575000000000002</v>
      </c>
      <c r="G25" s="93"/>
      <c r="H25" s="185">
        <v>1901.4180000000001</v>
      </c>
      <c r="I25" s="213">
        <v>2158.848</v>
      </c>
      <c r="J25" s="213">
        <v>-257.42999999999984</v>
      </c>
      <c r="K25" s="214">
        <v>-0.1192</v>
      </c>
    </row>
    <row r="26" spans="2:12" s="105" customFormat="1" ht="15" customHeight="1">
      <c r="B26" s="100" t="s">
        <v>109</v>
      </c>
      <c r="C26" s="185">
        <v>-5721.0429999999997</v>
      </c>
      <c r="D26" s="213">
        <v>-8323.9470000000001</v>
      </c>
      <c r="E26" s="213">
        <v>2602.9040000000005</v>
      </c>
      <c r="F26" s="214">
        <v>-0.31269999999999998</v>
      </c>
      <c r="G26" s="93"/>
      <c r="H26" s="185">
        <v>-1416.9549999999999</v>
      </c>
      <c r="I26" s="213">
        <v>-10499.312</v>
      </c>
      <c r="J26" s="213">
        <v>9082.357</v>
      </c>
      <c r="K26" s="214">
        <v>-0.86499999999999999</v>
      </c>
    </row>
    <row r="27" spans="2:12" s="105" customFormat="1" ht="15" customHeight="1">
      <c r="B27" s="210" t="s">
        <v>110</v>
      </c>
      <c r="C27" s="197">
        <v>525.06200000000001</v>
      </c>
      <c r="D27" s="211">
        <v>2488.672</v>
      </c>
      <c r="E27" s="211">
        <v>-1963.6100000000001</v>
      </c>
      <c r="F27" s="212">
        <v>-0.78900000000000003</v>
      </c>
      <c r="G27" s="93"/>
      <c r="H27" s="197">
        <v>208.12299999999999</v>
      </c>
      <c r="I27" s="211">
        <v>2432.3580000000002</v>
      </c>
      <c r="J27" s="211">
        <v>-2224.2350000000001</v>
      </c>
      <c r="K27" s="212">
        <v>-0.91439999999999999</v>
      </c>
      <c r="L27" s="92"/>
    </row>
    <row r="28" spans="2:12" s="105" customFormat="1" ht="15" customHeight="1">
      <c r="B28" s="215" t="s">
        <v>196</v>
      </c>
      <c r="C28" s="185">
        <v>105.129</v>
      </c>
      <c r="D28" s="213">
        <v>94.491</v>
      </c>
      <c r="E28" s="213">
        <v>10.638000000000005</v>
      </c>
      <c r="F28" s="214">
        <v>0.11260000000000001</v>
      </c>
      <c r="G28" s="93"/>
      <c r="H28" s="185">
        <v>105.129</v>
      </c>
      <c r="I28" s="213">
        <v>0</v>
      </c>
      <c r="J28" s="213">
        <v>105.129</v>
      </c>
      <c r="K28" s="214" t="s">
        <v>273</v>
      </c>
    </row>
    <row r="29" spans="2:12" s="105" customFormat="1" ht="15" hidden="1" customHeight="1">
      <c r="B29" s="215" t="s">
        <v>274</v>
      </c>
      <c r="C29" s="185">
        <v>0</v>
      </c>
      <c r="D29" s="213">
        <v>0</v>
      </c>
      <c r="E29" s="213">
        <v>0</v>
      </c>
      <c r="F29" s="214" t="s">
        <v>273</v>
      </c>
      <c r="G29" s="93"/>
      <c r="H29" s="185">
        <v>0</v>
      </c>
      <c r="I29" s="213">
        <v>0</v>
      </c>
      <c r="J29" s="213">
        <v>0</v>
      </c>
      <c r="K29" s="214" t="s">
        <v>273</v>
      </c>
    </row>
    <row r="30" spans="2:12" s="105" customFormat="1" ht="15" customHeight="1">
      <c r="B30" s="100" t="s">
        <v>111</v>
      </c>
      <c r="C30" s="185">
        <v>419.93299999999999</v>
      </c>
      <c r="D30" s="213">
        <v>2394.181</v>
      </c>
      <c r="E30" s="213">
        <v>-1974.248</v>
      </c>
      <c r="F30" s="214">
        <v>-0.8246</v>
      </c>
      <c r="G30" s="93"/>
      <c r="H30" s="185">
        <v>102.99399999999997</v>
      </c>
      <c r="I30" s="213">
        <v>2432.3580000000002</v>
      </c>
      <c r="J30" s="213">
        <v>-2329.364</v>
      </c>
      <c r="K30" s="214">
        <v>-0.9577</v>
      </c>
    </row>
    <row r="31" spans="2:12" s="105" customFormat="1" ht="15" customHeight="1">
      <c r="B31" s="210" t="s">
        <v>112</v>
      </c>
      <c r="C31" s="197">
        <v>68547.07800000014</v>
      </c>
      <c r="D31" s="211">
        <v>-345666.10499999998</v>
      </c>
      <c r="E31" s="211">
        <v>414213.18300000014</v>
      </c>
      <c r="F31" s="212">
        <v>-1.1982999999999999</v>
      </c>
      <c r="G31" s="93"/>
      <c r="H31" s="197">
        <v>-24134.406000000105</v>
      </c>
      <c r="I31" s="211">
        <v>147906.77000000014</v>
      </c>
      <c r="J31" s="211">
        <v>-172041.17600000024</v>
      </c>
      <c r="K31" s="212">
        <v>-1.1632</v>
      </c>
    </row>
    <row r="32" spans="2:12" s="105" customFormat="1" ht="15" customHeight="1">
      <c r="B32" s="215" t="s">
        <v>113</v>
      </c>
      <c r="C32" s="185">
        <v>-9664.9339999999993</v>
      </c>
      <c r="D32" s="213">
        <v>105962.04</v>
      </c>
      <c r="E32" s="213">
        <v>-115626.97399999999</v>
      </c>
      <c r="F32" s="214">
        <v>-1.0911999999999999</v>
      </c>
      <c r="G32" s="93"/>
      <c r="H32" s="185">
        <v>10872.247000000001</v>
      </c>
      <c r="I32" s="213">
        <v>-37946.744000000021</v>
      </c>
      <c r="J32" s="213">
        <v>48818.991000000024</v>
      </c>
      <c r="K32" s="214">
        <v>-1.2865</v>
      </c>
    </row>
    <row r="33" spans="2:12" s="105" customFormat="1" ht="10.5" customHeight="1" thickBot="1">
      <c r="B33" s="216"/>
      <c r="C33" s="217"/>
      <c r="D33" s="217"/>
      <c r="E33" s="217"/>
      <c r="F33" s="218"/>
      <c r="G33" s="93"/>
      <c r="H33" s="217"/>
      <c r="I33" s="217"/>
      <c r="J33" s="217"/>
      <c r="K33" s="218"/>
    </row>
    <row r="34" spans="2:12" s="105" customFormat="1" ht="15" customHeight="1" thickBot="1">
      <c r="B34" s="219" t="s">
        <v>114</v>
      </c>
      <c r="C34" s="220">
        <v>58882.144000000138</v>
      </c>
      <c r="D34" s="220">
        <v>-239704.065</v>
      </c>
      <c r="E34" s="220">
        <v>298586.20900000015</v>
      </c>
      <c r="F34" s="221">
        <v>-1.2456</v>
      </c>
      <c r="G34" s="97"/>
      <c r="H34" s="220">
        <v>-13262.159000000103</v>
      </c>
      <c r="I34" s="220">
        <v>109960.02600000011</v>
      </c>
      <c r="J34" s="220">
        <v>-123222.18500000022</v>
      </c>
      <c r="K34" s="221">
        <v>-1.1206</v>
      </c>
    </row>
    <row r="35" spans="2:12" s="105" customFormat="1" ht="15" customHeight="1">
      <c r="B35" s="222" t="s">
        <v>115</v>
      </c>
      <c r="C35" s="197">
        <v>48403.415000000001</v>
      </c>
      <c r="D35" s="223">
        <v>-226053.53099999999</v>
      </c>
      <c r="E35" s="223">
        <v>274456.946</v>
      </c>
      <c r="F35" s="96">
        <v>-1.2141</v>
      </c>
      <c r="G35" s="99"/>
      <c r="H35" s="197">
        <v>-15036.585999999996</v>
      </c>
      <c r="I35" s="223">
        <v>101887.89700000003</v>
      </c>
      <c r="J35" s="223">
        <v>-116924.48300000002</v>
      </c>
      <c r="K35" s="96">
        <v>-1.1476</v>
      </c>
    </row>
    <row r="36" spans="2:12" s="105" customFormat="1" ht="15" customHeight="1">
      <c r="B36" s="224" t="s">
        <v>116</v>
      </c>
      <c r="C36" s="185">
        <v>10478.728999999999</v>
      </c>
      <c r="D36" s="213">
        <v>-13650.534</v>
      </c>
      <c r="E36" s="213">
        <v>24129.262999999999</v>
      </c>
      <c r="F36" s="214">
        <v>-1.7676000000000001</v>
      </c>
      <c r="G36" s="93"/>
      <c r="H36" s="185">
        <v>1774.4269999999997</v>
      </c>
      <c r="I36" s="213">
        <v>8072.1290000000008</v>
      </c>
      <c r="J36" s="213">
        <v>-6297.7020000000011</v>
      </c>
      <c r="K36" s="214">
        <v>-0.7802</v>
      </c>
    </row>
    <row r="37" spans="2:12" s="105" customFormat="1" ht="10.5" customHeight="1">
      <c r="B37" s="225"/>
      <c r="C37" s="226"/>
      <c r="D37" s="227"/>
      <c r="E37" s="227"/>
      <c r="F37" s="121"/>
      <c r="G37" s="92"/>
      <c r="H37" s="226"/>
      <c r="I37" s="227"/>
      <c r="J37" s="227"/>
      <c r="K37" s="121"/>
    </row>
    <row r="38" spans="2:12" s="102" customFormat="1" ht="15" customHeight="1">
      <c r="B38" s="210" t="s">
        <v>117</v>
      </c>
      <c r="C38" s="228">
        <v>0.69980951699015326</v>
      </c>
      <c r="D38" s="229">
        <v>-3.268248993237949</v>
      </c>
      <c r="E38" s="229">
        <v>3.9680585102281025</v>
      </c>
      <c r="F38" s="212">
        <v>-1.2141</v>
      </c>
      <c r="G38" s="92"/>
      <c r="H38" s="228">
        <v>-0.21739676809664973</v>
      </c>
      <c r="I38" s="229">
        <v>1.473080359861231</v>
      </c>
      <c r="J38" s="229">
        <v>-1.6904771279578807</v>
      </c>
      <c r="K38" s="212">
        <v>-1.1476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5" t="s">
        <v>271</v>
      </c>
      <c r="C40" s="365"/>
      <c r="D40" s="365"/>
      <c r="E40" s="365"/>
      <c r="F40" s="365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6" t="s">
        <v>21</v>
      </c>
      <c r="J69" s="366"/>
      <c r="K69" s="366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2" width="9.140625" style="7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57" t="str">
        <f>+'Energy Sales Revenues'!C2:H2</f>
        <v>Cumulative Figures</v>
      </c>
      <c r="D2" s="357"/>
      <c r="E2" s="357"/>
      <c r="F2" s="357"/>
      <c r="H2" s="357" t="s">
        <v>227</v>
      </c>
      <c r="I2" s="357"/>
      <c r="J2" s="357"/>
      <c r="K2" s="357"/>
    </row>
    <row r="3" spans="1:11" ht="23.25" thickBot="1">
      <c r="B3" s="230" t="s">
        <v>210</v>
      </c>
      <c r="C3" s="205" t="str">
        <f>+'Gx Business'!C4</f>
        <v>Sep-21</v>
      </c>
      <c r="D3" s="205" t="str">
        <f>+'Gx Business'!D4</f>
        <v>Sep-20</v>
      </c>
      <c r="E3" s="205" t="s">
        <v>91</v>
      </c>
      <c r="F3" s="231" t="s">
        <v>92</v>
      </c>
      <c r="H3" s="205" t="str">
        <f>+'Energy Sales Revenues'!C24</f>
        <v>Q3 2021</v>
      </c>
      <c r="I3" s="205" t="str">
        <f>+'Energy Sales Revenues'!D24</f>
        <v>Q3 2020</v>
      </c>
      <c r="J3" s="205" t="s">
        <v>91</v>
      </c>
      <c r="K3" s="231" t="s">
        <v>92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2" t="s">
        <v>165</v>
      </c>
      <c r="C5" s="185">
        <v>1415174.925</v>
      </c>
      <c r="D5" s="213">
        <v>1185195.0819999999</v>
      </c>
      <c r="E5" s="213">
        <v>229979.84300000011</v>
      </c>
      <c r="F5" s="214">
        <v>0.19400000000000001</v>
      </c>
      <c r="G5" s="59"/>
      <c r="H5" s="185">
        <v>548391.36100000003</v>
      </c>
      <c r="I5" s="213">
        <v>391258.03499999992</v>
      </c>
      <c r="J5" s="213">
        <v>157133.32600000012</v>
      </c>
      <c r="K5" s="214">
        <v>0.40160000000000001</v>
      </c>
    </row>
    <row r="6" spans="1:11" ht="15" customHeight="1">
      <c r="B6" s="59" t="s">
        <v>256</v>
      </c>
      <c r="C6" s="185">
        <v>866988.11499999999</v>
      </c>
      <c r="D6" s="213">
        <v>1052443.909</v>
      </c>
      <c r="E6" s="213">
        <v>-185455.79399999999</v>
      </c>
      <c r="F6" s="214">
        <v>-0.1762</v>
      </c>
      <c r="G6" s="59"/>
      <c r="H6" s="185">
        <v>309697.451</v>
      </c>
      <c r="I6" s="213">
        <v>368742.10699999996</v>
      </c>
      <c r="J6" s="213">
        <v>-59044.655999999959</v>
      </c>
      <c r="K6" s="214">
        <v>-0.16009999999999999</v>
      </c>
    </row>
    <row r="7" spans="1:11" ht="15" customHeight="1">
      <c r="B7" s="232" t="s">
        <v>119</v>
      </c>
      <c r="C7" s="185">
        <v>-221783.946</v>
      </c>
      <c r="D7" s="213">
        <v>-290173.69500000001</v>
      </c>
      <c r="E7" s="213">
        <v>68389.749000000011</v>
      </c>
      <c r="F7" s="214">
        <v>-0.23569999999999999</v>
      </c>
      <c r="G7" s="59"/>
      <c r="H7" s="185">
        <v>-80624.198999999993</v>
      </c>
      <c r="I7" s="213">
        <v>-100041.209</v>
      </c>
      <c r="J7" s="213">
        <v>19417.010000000009</v>
      </c>
      <c r="K7" s="214">
        <v>-0.19409999999999999</v>
      </c>
    </row>
    <row r="8" spans="1:11" ht="15" customHeight="1">
      <c r="B8" s="233" t="s">
        <v>211</v>
      </c>
      <c r="C8" s="197">
        <v>2060379.094</v>
      </c>
      <c r="D8" s="211">
        <v>1947465.2959999999</v>
      </c>
      <c r="E8" s="211">
        <v>112913.79800000018</v>
      </c>
      <c r="F8" s="212">
        <v>5.8000000000000003E-2</v>
      </c>
      <c r="G8" s="115"/>
      <c r="H8" s="197">
        <v>777464.61300000001</v>
      </c>
      <c r="I8" s="211">
        <v>659958.93299999984</v>
      </c>
      <c r="J8" s="211">
        <v>117505.68000000017</v>
      </c>
      <c r="K8" s="212">
        <v>0.17799999999999999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2" t="s">
        <v>166</v>
      </c>
      <c r="C10" s="185">
        <v>-989328.91200000001</v>
      </c>
      <c r="D10" s="213">
        <v>-513397.58199999999</v>
      </c>
      <c r="E10" s="213">
        <v>-475931.33</v>
      </c>
      <c r="F10" s="214">
        <v>0.92700000000000005</v>
      </c>
      <c r="G10" s="59"/>
      <c r="H10" s="185">
        <v>-478280.43700000003</v>
      </c>
      <c r="I10" s="213">
        <v>-132485.98599999998</v>
      </c>
      <c r="J10" s="213">
        <v>-345794.45100000006</v>
      </c>
      <c r="K10" s="214">
        <v>2.61</v>
      </c>
    </row>
    <row r="11" spans="1:11" ht="15" customHeight="1">
      <c r="B11" s="59" t="s">
        <v>257</v>
      </c>
      <c r="C11" s="185">
        <v>-697148.48699999996</v>
      </c>
      <c r="D11" s="213">
        <v>-854461.26800000004</v>
      </c>
      <c r="E11" s="213">
        <v>157312.78100000008</v>
      </c>
      <c r="F11" s="214">
        <v>-0.18410000000000001</v>
      </c>
      <c r="G11" s="59"/>
      <c r="H11" s="185">
        <v>-244681.40499999997</v>
      </c>
      <c r="I11" s="213">
        <v>-304062.35800000001</v>
      </c>
      <c r="J11" s="213">
        <v>59380.953000000038</v>
      </c>
      <c r="K11" s="214">
        <v>-0.1953</v>
      </c>
    </row>
    <row r="12" spans="1:11" ht="15" customHeight="1">
      <c r="B12" s="232" t="s">
        <v>119</v>
      </c>
      <c r="C12" s="185">
        <v>222231.98800000001</v>
      </c>
      <c r="D12" s="213">
        <v>276540.95500000002</v>
      </c>
      <c r="E12" s="213">
        <v>-54308.967000000004</v>
      </c>
      <c r="F12" s="214">
        <v>-0.19639999999999999</v>
      </c>
      <c r="G12" s="59"/>
      <c r="H12" s="185">
        <v>81100.097000000009</v>
      </c>
      <c r="I12" s="213">
        <v>97325.218000000023</v>
      </c>
      <c r="J12" s="213">
        <v>-16225.121000000014</v>
      </c>
      <c r="K12" s="214">
        <v>-0.16669999999999999</v>
      </c>
    </row>
    <row r="13" spans="1:11" ht="15" customHeight="1">
      <c r="B13" s="233" t="s">
        <v>212</v>
      </c>
      <c r="C13" s="197">
        <v>-1464245.4109999998</v>
      </c>
      <c r="D13" s="211">
        <v>-1091317.895</v>
      </c>
      <c r="E13" s="211">
        <v>-372927.51599999983</v>
      </c>
      <c r="F13" s="212">
        <v>0.3417</v>
      </c>
      <c r="G13" s="115"/>
      <c r="H13" s="197">
        <v>-641861.74499999988</v>
      </c>
      <c r="I13" s="211">
        <v>-339223.12599999993</v>
      </c>
      <c r="J13" s="211">
        <v>-302638.61899999995</v>
      </c>
      <c r="K13" s="212">
        <v>0.89219999999999999</v>
      </c>
    </row>
    <row r="14" spans="1:11" ht="10.5" customHeight="1">
      <c r="B14" s="59"/>
      <c r="C14" s="352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2" t="s">
        <v>120</v>
      </c>
      <c r="C15" s="185">
        <v>-47178.44</v>
      </c>
      <c r="D15" s="213">
        <v>-41016.976999999999</v>
      </c>
      <c r="E15" s="213">
        <v>-6161.4630000000034</v>
      </c>
      <c r="F15" s="214">
        <v>0.1502</v>
      </c>
      <c r="G15" s="59"/>
      <c r="H15" s="185">
        <v>-13992.722000000002</v>
      </c>
      <c r="I15" s="213">
        <v>-15909.540999999997</v>
      </c>
      <c r="J15" s="213">
        <v>1916.8189999999959</v>
      </c>
      <c r="K15" s="214">
        <v>-0.1205</v>
      </c>
    </row>
    <row r="16" spans="1:11" ht="15" customHeight="1">
      <c r="B16" s="232" t="s">
        <v>121</v>
      </c>
      <c r="C16" s="185">
        <v>-83588.858999999997</v>
      </c>
      <c r="D16" s="213">
        <v>-86809.501000000004</v>
      </c>
      <c r="E16" s="213">
        <v>3220.6420000000071</v>
      </c>
      <c r="F16" s="214">
        <v>-3.7100000000000001E-2</v>
      </c>
      <c r="G16" s="59"/>
      <c r="H16" s="185">
        <v>-27194.382999999994</v>
      </c>
      <c r="I16" s="213">
        <v>-36064.715000000004</v>
      </c>
      <c r="J16" s="213">
        <v>8870.3320000000094</v>
      </c>
      <c r="K16" s="214">
        <v>-0.246</v>
      </c>
    </row>
    <row r="17" spans="2:11" ht="15" customHeight="1">
      <c r="B17" s="233" t="s">
        <v>122</v>
      </c>
      <c r="C17" s="197">
        <v>-130767.299</v>
      </c>
      <c r="D17" s="211">
        <v>-127826.478</v>
      </c>
      <c r="E17" s="211">
        <v>-2940.8209999999963</v>
      </c>
      <c r="F17" s="212">
        <v>2.3E-2</v>
      </c>
      <c r="G17" s="115"/>
      <c r="H17" s="197">
        <v>-41187.104999999996</v>
      </c>
      <c r="I17" s="211">
        <v>-51974.256000000001</v>
      </c>
      <c r="J17" s="211">
        <v>10787.151000000005</v>
      </c>
      <c r="K17" s="212">
        <v>-0.20749999999999999</v>
      </c>
    </row>
    <row r="18" spans="2:11" ht="15" customHeight="1">
      <c r="B18" s="59" t="s">
        <v>123</v>
      </c>
      <c r="C18" s="185">
        <v>-29441.756000000001</v>
      </c>
      <c r="D18" s="213">
        <v>-19958.689999999999</v>
      </c>
      <c r="E18" s="213">
        <v>-9483.0660000000025</v>
      </c>
      <c r="F18" s="214">
        <v>0.47510000000000002</v>
      </c>
      <c r="G18" s="59"/>
      <c r="H18" s="185">
        <v>-5258.7740000000013</v>
      </c>
      <c r="I18" s="213">
        <v>-7100.9479999999985</v>
      </c>
      <c r="J18" s="213">
        <v>1842.1739999999972</v>
      </c>
      <c r="K18" s="214">
        <v>-0.25940000000000002</v>
      </c>
    </row>
    <row r="19" spans="2:11" ht="15" customHeight="1">
      <c r="B19" s="232" t="s">
        <v>124</v>
      </c>
      <c r="C19" s="185">
        <v>-57448.048999999999</v>
      </c>
      <c r="D19" s="213">
        <v>-59981.161</v>
      </c>
      <c r="E19" s="213">
        <v>2533.112000000001</v>
      </c>
      <c r="F19" s="214">
        <v>-4.2200000000000001E-2</v>
      </c>
      <c r="G19" s="59"/>
      <c r="H19" s="185">
        <v>-20000.144999999997</v>
      </c>
      <c r="I19" s="213">
        <v>-21459.766000000003</v>
      </c>
      <c r="J19" s="213">
        <v>1459.6210000000065</v>
      </c>
      <c r="K19" s="214">
        <v>-6.8000000000000005E-2</v>
      </c>
    </row>
    <row r="20" spans="2:11" ht="15" customHeight="1">
      <c r="B20" s="233" t="s">
        <v>258</v>
      </c>
      <c r="C20" s="197">
        <v>-86889.804999999993</v>
      </c>
      <c r="D20" s="211">
        <v>-79939.850999999995</v>
      </c>
      <c r="E20" s="211">
        <v>-6949.9539999999979</v>
      </c>
      <c r="F20" s="212">
        <v>8.6900000000000005E-2</v>
      </c>
      <c r="G20" s="115"/>
      <c r="H20" s="197">
        <v>-25258.918999999998</v>
      </c>
      <c r="I20" s="211">
        <v>-28560.714</v>
      </c>
      <c r="J20" s="211">
        <v>3301.7950000000019</v>
      </c>
      <c r="K20" s="212">
        <v>-0.11559999999999999</v>
      </c>
    </row>
    <row r="21" spans="2:11" ht="15" customHeight="1">
      <c r="B21" s="232" t="s">
        <v>119</v>
      </c>
      <c r="C21" s="185">
        <v>-24062.239000000001</v>
      </c>
      <c r="D21" s="213">
        <v>-16625.11</v>
      </c>
      <c r="E21" s="213">
        <v>-7437.1290000000008</v>
      </c>
      <c r="F21" s="214">
        <v>0.44729999999999998</v>
      </c>
      <c r="G21" s="59"/>
      <c r="H21" s="185">
        <v>-8582.6450000000023</v>
      </c>
      <c r="I21" s="213">
        <v>-6081.8370000000014</v>
      </c>
      <c r="J21" s="213">
        <v>-2500.8080000000009</v>
      </c>
      <c r="K21" s="214">
        <v>0.41120000000000001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118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3" t="s">
        <v>167</v>
      </c>
      <c r="C24" s="197">
        <v>295078.71400000004</v>
      </c>
      <c r="D24" s="211">
        <v>543971.022</v>
      </c>
      <c r="E24" s="211">
        <v>-248892.30799999996</v>
      </c>
      <c r="F24" s="212">
        <v>-0.45750000000000002</v>
      </c>
      <c r="G24" s="115"/>
      <c r="H24" s="197">
        <v>28923.819000000003</v>
      </c>
      <c r="I24" s="211">
        <v>206797.79299999995</v>
      </c>
      <c r="J24" s="211">
        <v>-177873.97399999993</v>
      </c>
      <c r="K24" s="212">
        <v>-0.86009999999999998</v>
      </c>
    </row>
    <row r="25" spans="2:11" ht="15" customHeight="1">
      <c r="B25" s="233" t="s">
        <v>259</v>
      </c>
      <c r="C25" s="197">
        <v>82949.823000000033</v>
      </c>
      <c r="D25" s="211">
        <v>118042.78999999995</v>
      </c>
      <c r="E25" s="211">
        <v>-35092.966999999917</v>
      </c>
      <c r="F25" s="212">
        <v>-0.29730000000000001</v>
      </c>
      <c r="G25" s="115"/>
      <c r="H25" s="197">
        <v>39757.127000000037</v>
      </c>
      <c r="I25" s="211">
        <v>36119.034999999953</v>
      </c>
      <c r="J25" s="211">
        <v>3638.0920000000842</v>
      </c>
      <c r="K25" s="212">
        <v>0.1007</v>
      </c>
    </row>
    <row r="26" spans="2:11" ht="15" customHeight="1">
      <c r="B26" s="232" t="s">
        <v>119</v>
      </c>
      <c r="C26" s="185">
        <v>-23614.196999999986</v>
      </c>
      <c r="D26" s="213">
        <v>-30257.849999999991</v>
      </c>
      <c r="E26" s="213">
        <v>6643.6530000000057</v>
      </c>
      <c r="F26" s="214">
        <v>-0.21959999999999999</v>
      </c>
      <c r="G26" s="59"/>
      <c r="H26" s="185">
        <v>-8106.7469999999867</v>
      </c>
      <c r="I26" s="213">
        <v>-8797.8279999999813</v>
      </c>
      <c r="J26" s="213">
        <v>691.08099999999467</v>
      </c>
      <c r="K26" s="214">
        <v>-7.8600000000000003E-2</v>
      </c>
    </row>
    <row r="27" spans="2:11" ht="10.5" customHeight="1" thickBot="1">
      <c r="B27" s="234"/>
      <c r="C27" s="235"/>
      <c r="D27" s="235"/>
      <c r="E27" s="235"/>
      <c r="F27" s="218"/>
      <c r="G27" s="59"/>
      <c r="H27" s="235"/>
      <c r="I27" s="235"/>
      <c r="J27" s="235"/>
      <c r="K27" s="218"/>
    </row>
    <row r="28" spans="2:11" ht="15" customHeight="1" thickBot="1">
      <c r="B28" s="236" t="s">
        <v>168</v>
      </c>
      <c r="C28" s="237">
        <v>354414.34000000008</v>
      </c>
      <c r="D28" s="237">
        <v>631755.96199999994</v>
      </c>
      <c r="E28" s="237">
        <v>-277341.62199999986</v>
      </c>
      <c r="F28" s="238">
        <v>-0.439</v>
      </c>
      <c r="G28" s="59"/>
      <c r="H28" s="237">
        <v>60574.199000000051</v>
      </c>
      <c r="I28" s="237">
        <v>234118.99999999991</v>
      </c>
      <c r="J28" s="237">
        <v>-173544.80099999986</v>
      </c>
      <c r="K28" s="238">
        <v>-0.74129999999999996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J20"/>
  <sheetViews>
    <sheetView zoomScaleNormal="100" workbookViewId="0">
      <selection activeCell="B11" sqref="B11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7" t="s">
        <v>213</v>
      </c>
      <c r="D2" s="368"/>
      <c r="E2" s="368"/>
      <c r="F2" s="368"/>
      <c r="G2" s="368"/>
      <c r="H2" s="368"/>
    </row>
    <row r="3" spans="1:10" ht="15.75" customHeight="1" thickBot="1">
      <c r="C3" s="369" t="str">
        <f>+'Energy Sales Revenues'!C4</f>
        <v>Sep-21</v>
      </c>
      <c r="D3" s="370"/>
      <c r="E3" s="370"/>
      <c r="F3" s="369" t="str">
        <f>+'Energy Sales Revenues'!D4</f>
        <v>Sep-20</v>
      </c>
      <c r="G3" s="370"/>
      <c r="H3" s="370"/>
    </row>
    <row r="4" spans="1:10" ht="45.75" thickBot="1">
      <c r="B4" s="204" t="s">
        <v>214</v>
      </c>
      <c r="C4" s="240" t="s">
        <v>0</v>
      </c>
      <c r="D4" s="241" t="s">
        <v>125</v>
      </c>
      <c r="E4" s="241" t="s">
        <v>20</v>
      </c>
      <c r="F4" s="240" t="s">
        <v>0</v>
      </c>
      <c r="G4" s="241" t="s">
        <v>125</v>
      </c>
      <c r="H4" s="241" t="s">
        <v>20</v>
      </c>
    </row>
    <row r="5" spans="1:10" ht="15" customHeight="1">
      <c r="B5" s="232" t="s">
        <v>215</v>
      </c>
      <c r="C5" s="185">
        <v>295078.71400000004</v>
      </c>
      <c r="D5" s="185">
        <v>-121302.709</v>
      </c>
      <c r="E5" s="185">
        <v>173776.00500000003</v>
      </c>
      <c r="F5" s="242">
        <v>543971.022</v>
      </c>
      <c r="G5" s="242">
        <v>-838364.98100000003</v>
      </c>
      <c r="H5" s="242">
        <v>-294393.95900000003</v>
      </c>
    </row>
    <row r="6" spans="1:10" ht="15" customHeight="1">
      <c r="B6" s="232" t="s">
        <v>260</v>
      </c>
      <c r="C6" s="185">
        <v>82949.823000000033</v>
      </c>
      <c r="D6" s="185">
        <v>-44602.445</v>
      </c>
      <c r="E6" s="185">
        <v>38347.378000000033</v>
      </c>
      <c r="F6" s="242">
        <v>118042.78999999995</v>
      </c>
      <c r="G6" s="242">
        <v>-51993.873</v>
      </c>
      <c r="H6" s="242">
        <v>66048.916999999958</v>
      </c>
    </row>
    <row r="7" spans="1:10" ht="15" customHeight="1">
      <c r="B7" s="232" t="s">
        <v>119</v>
      </c>
      <c r="C7" s="185">
        <v>-23614.196999999986</v>
      </c>
      <c r="D7" s="185">
        <v>1493.7059999999999</v>
      </c>
      <c r="E7" s="185">
        <v>-22120.490999999987</v>
      </c>
      <c r="F7" s="242">
        <v>-30257.849999999991</v>
      </c>
      <c r="G7" s="242">
        <v>-513.05399999999997</v>
      </c>
      <c r="H7" s="242">
        <v>-30770.903999999991</v>
      </c>
    </row>
    <row r="8" spans="1:10" ht="10.5" customHeight="1">
      <c r="B8" s="59"/>
      <c r="C8" s="243"/>
      <c r="D8" s="243"/>
      <c r="E8" s="243"/>
      <c r="F8" s="243"/>
      <c r="G8" s="243"/>
      <c r="H8" s="243"/>
    </row>
    <row r="9" spans="1:10" ht="15" customHeight="1">
      <c r="B9" s="233" t="s">
        <v>170</v>
      </c>
      <c r="C9" s="197">
        <v>354414.34000000008</v>
      </c>
      <c r="D9" s="197">
        <v>-164411.448</v>
      </c>
      <c r="E9" s="197">
        <v>190002.89200000008</v>
      </c>
      <c r="F9" s="244">
        <v>631755.96199999994</v>
      </c>
      <c r="G9" s="244">
        <v>-890871.90800000005</v>
      </c>
      <c r="H9" s="244">
        <v>-259115.94600000005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customHeight="1" thickBot="1">
      <c r="C11" s="367" t="s">
        <v>228</v>
      </c>
      <c r="D11" s="368"/>
      <c r="E11" s="368"/>
      <c r="F11" s="368"/>
      <c r="G11" s="368"/>
      <c r="H11" s="368"/>
    </row>
    <row r="12" spans="1:10" ht="15" customHeight="1" thickBot="1">
      <c r="C12" s="369" t="str">
        <f>+'Energy Sales Revenues'!C24</f>
        <v>Q3 2021</v>
      </c>
      <c r="D12" s="370"/>
      <c r="E12" s="370"/>
      <c r="F12" s="369" t="str">
        <f>+'Energy Sales Revenues'!D24</f>
        <v>Q3 2020</v>
      </c>
      <c r="G12" s="370"/>
      <c r="H12" s="370"/>
    </row>
    <row r="13" spans="1:10" ht="45.75" thickBot="1">
      <c r="B13" s="204" t="s">
        <v>214</v>
      </c>
      <c r="C13" s="240" t="s">
        <v>0</v>
      </c>
      <c r="D13" s="241" t="s">
        <v>125</v>
      </c>
      <c r="E13" s="241" t="s">
        <v>20</v>
      </c>
      <c r="F13" s="240" t="s">
        <v>0</v>
      </c>
      <c r="G13" s="241" t="s">
        <v>125</v>
      </c>
      <c r="H13" s="241" t="s">
        <v>20</v>
      </c>
    </row>
    <row r="14" spans="1:10" ht="15" customHeight="1">
      <c r="B14" s="232" t="s">
        <v>215</v>
      </c>
      <c r="C14" s="185">
        <v>28923.819000000003</v>
      </c>
      <c r="D14" s="185">
        <v>-41844.85100000001</v>
      </c>
      <c r="E14" s="185">
        <v>-12921.032000000007</v>
      </c>
      <c r="F14" s="242">
        <v>206797.79299999995</v>
      </c>
      <c r="G14" s="242">
        <v>-41208.889000000083</v>
      </c>
      <c r="H14" s="242">
        <v>165588.90399999986</v>
      </c>
    </row>
    <row r="15" spans="1:10" ht="15" customHeight="1">
      <c r="B15" s="232" t="s">
        <v>260</v>
      </c>
      <c r="C15" s="185">
        <v>39757.127000000037</v>
      </c>
      <c r="D15" s="185">
        <v>-14260.468000000001</v>
      </c>
      <c r="E15" s="185">
        <v>25496.659000000036</v>
      </c>
      <c r="F15" s="242">
        <v>36119.034999999953</v>
      </c>
      <c r="G15" s="242">
        <v>-18615.72</v>
      </c>
      <c r="H15" s="242">
        <v>17503.314999999951</v>
      </c>
    </row>
    <row r="16" spans="1:10" ht="15" customHeight="1">
      <c r="B16" s="232" t="s">
        <v>119</v>
      </c>
      <c r="C16" s="185">
        <v>-8106.7469999999867</v>
      </c>
      <c r="D16" s="185">
        <v>371.702</v>
      </c>
      <c r="E16" s="185">
        <v>-7735.0449999999864</v>
      </c>
      <c r="F16" s="242">
        <v>-8797.8279999999813</v>
      </c>
      <c r="G16" s="242">
        <v>-98.94199999999995</v>
      </c>
      <c r="H16" s="242">
        <v>-8896.7699999999804</v>
      </c>
    </row>
    <row r="17" spans="2:8" ht="12" customHeight="1">
      <c r="B17" s="59"/>
      <c r="C17" s="243"/>
      <c r="D17" s="243"/>
      <c r="E17" s="243"/>
      <c r="F17" s="243"/>
      <c r="G17" s="243"/>
      <c r="H17" s="243"/>
    </row>
    <row r="18" spans="2:8" ht="15" customHeight="1">
      <c r="B18" s="233" t="s">
        <v>170</v>
      </c>
      <c r="C18" s="197">
        <v>60574.199000000051</v>
      </c>
      <c r="D18" s="197">
        <v>-55733.617000000013</v>
      </c>
      <c r="E18" s="197">
        <v>4840.5820000000431</v>
      </c>
      <c r="F18" s="244">
        <v>234118.99999999991</v>
      </c>
      <c r="G18" s="244">
        <v>-59923.551000000087</v>
      </c>
      <c r="H18" s="244">
        <v>174195.44899999982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71" t="s">
        <v>50</v>
      </c>
      <c r="E3" s="371"/>
      <c r="F3" s="371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72" t="s">
        <v>16</v>
      </c>
      <c r="E5" s="372"/>
      <c r="F5" s="372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K22"/>
  <sheetViews>
    <sheetView workbookViewId="0">
      <selection activeCell="B9" sqref="B9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2" width="9.140625" style="7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57" t="str">
        <f>+EBITDA!C2</f>
        <v>Cumulative Figures</v>
      </c>
      <c r="D2" s="357"/>
      <c r="E2" s="357"/>
      <c r="F2" s="357"/>
      <c r="H2" s="357" t="str">
        <f>+EBITDA!H2</f>
        <v>Quarterly Figures</v>
      </c>
      <c r="I2" s="357"/>
      <c r="J2" s="357"/>
      <c r="K2" s="357"/>
    </row>
    <row r="3" spans="2:11" ht="23.25" thickBot="1">
      <c r="B3" s="230" t="s">
        <v>226</v>
      </c>
      <c r="C3" s="205" t="str">
        <f>+'Gx Business'!C4</f>
        <v>Sep-21</v>
      </c>
      <c r="D3" s="205" t="str">
        <f>+'Gx Business'!D4</f>
        <v>Sep-20</v>
      </c>
      <c r="E3" s="205" t="s">
        <v>91</v>
      </c>
      <c r="F3" s="231" t="s">
        <v>92</v>
      </c>
      <c r="H3" s="245" t="str">
        <f>+'Energy Sales Revenues'!C24</f>
        <v>Q3 2021</v>
      </c>
      <c r="I3" s="245" t="str">
        <f>+'Energy Sales Revenues'!D24</f>
        <v>Q3 2020</v>
      </c>
      <c r="J3" s="245" t="s">
        <v>91</v>
      </c>
      <c r="K3" s="246" t="s">
        <v>92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2" t="s">
        <v>106</v>
      </c>
      <c r="C5" s="185">
        <v>17655.442999999999</v>
      </c>
      <c r="D5" s="213">
        <v>32647.232</v>
      </c>
      <c r="E5" s="213">
        <v>-14991.789000000001</v>
      </c>
      <c r="F5" s="214">
        <v>-0.4592</v>
      </c>
      <c r="G5" s="127"/>
      <c r="H5" s="185">
        <v>6609.3859999999986</v>
      </c>
      <c r="I5" s="213">
        <v>19663.237000000001</v>
      </c>
      <c r="J5" s="213">
        <v>-13053.851000000002</v>
      </c>
      <c r="K5" s="214">
        <v>-0.66390000000000005</v>
      </c>
    </row>
    <row r="6" spans="2:11">
      <c r="B6" s="232" t="s">
        <v>107</v>
      </c>
      <c r="C6" s="185">
        <v>-136789.348</v>
      </c>
      <c r="D6" s="213">
        <v>-114147.91800000001</v>
      </c>
      <c r="E6" s="213">
        <v>-22641.429999999993</v>
      </c>
      <c r="F6" s="214">
        <v>0.19839999999999999</v>
      </c>
      <c r="G6" s="127"/>
      <c r="H6" s="185">
        <v>-36276.959999999992</v>
      </c>
      <c r="I6" s="213">
        <v>-40043.810000000012</v>
      </c>
      <c r="J6" s="213">
        <v>3766.8500000000204</v>
      </c>
      <c r="K6" s="214">
        <v>-9.4100000000000003E-2</v>
      </c>
    </row>
    <row r="7" spans="2:11">
      <c r="B7" s="232" t="s">
        <v>276</v>
      </c>
      <c r="C7" s="185">
        <v>-5721.0429999999997</v>
      </c>
      <c r="D7" s="213">
        <v>-8323.9470000000001</v>
      </c>
      <c r="E7" s="213">
        <v>2602.9040000000005</v>
      </c>
      <c r="F7" s="214">
        <v>-0.31269999999999998</v>
      </c>
      <c r="G7" s="127"/>
      <c r="H7" s="185">
        <v>-1416.9549999999999</v>
      </c>
      <c r="I7" s="213">
        <v>-10499.312</v>
      </c>
      <c r="J7" s="213">
        <v>9082.357</v>
      </c>
      <c r="K7" s="214">
        <v>-0.86499999999999999</v>
      </c>
    </row>
    <row r="8" spans="2:11">
      <c r="B8" s="232" t="s">
        <v>108</v>
      </c>
      <c r="C8" s="185">
        <v>2874.0720000000001</v>
      </c>
      <c r="D8" s="213">
        <v>785.80200000000002</v>
      </c>
      <c r="E8" s="213">
        <v>2088.27</v>
      </c>
      <c r="F8" s="214">
        <v>2.6575000000000002</v>
      </c>
      <c r="G8" s="127"/>
      <c r="H8" s="185">
        <v>1901.4180000000001</v>
      </c>
      <c r="I8" s="213">
        <v>2158.848</v>
      </c>
      <c r="J8" s="213">
        <v>-257.42999999999984</v>
      </c>
      <c r="K8" s="214">
        <v>-0.1192</v>
      </c>
    </row>
    <row r="9" spans="2:11">
      <c r="B9" s="233" t="s">
        <v>216</v>
      </c>
      <c r="C9" s="197">
        <v>-121980.876</v>
      </c>
      <c r="D9" s="211">
        <v>-89038.831000000006</v>
      </c>
      <c r="E9" s="211">
        <v>-32942.044999999998</v>
      </c>
      <c r="F9" s="212">
        <v>0.37</v>
      </c>
      <c r="G9" s="131"/>
      <c r="H9" s="197">
        <v>-29183.110999999994</v>
      </c>
      <c r="I9" s="211">
        <v>-28721.037000000011</v>
      </c>
      <c r="J9" s="211">
        <v>-462.07399999998233</v>
      </c>
      <c r="K9" s="212">
        <v>1.61E-2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>
      <c r="B11" s="232" t="s">
        <v>196</v>
      </c>
      <c r="C11" s="185">
        <v>105.129</v>
      </c>
      <c r="D11" s="213">
        <v>94.491</v>
      </c>
      <c r="E11" s="213">
        <v>10.638000000000005</v>
      </c>
      <c r="F11" s="214">
        <v>0.11260000000000001</v>
      </c>
      <c r="G11" s="127"/>
      <c r="H11" s="185">
        <v>105.129</v>
      </c>
      <c r="I11" s="351">
        <v>0</v>
      </c>
      <c r="J11" s="213">
        <v>105.129</v>
      </c>
      <c r="K11" s="214" t="s">
        <v>273</v>
      </c>
    </row>
    <row r="12" spans="2:11" hidden="1">
      <c r="B12" s="232" t="s">
        <v>197</v>
      </c>
      <c r="C12" s="185">
        <v>0</v>
      </c>
      <c r="D12" s="213">
        <v>0</v>
      </c>
      <c r="E12" s="213">
        <v>0</v>
      </c>
      <c r="F12" s="214" t="s">
        <v>273</v>
      </c>
      <c r="G12" s="127"/>
      <c r="H12" s="185">
        <v>0</v>
      </c>
      <c r="I12" s="351">
        <v>0</v>
      </c>
      <c r="J12" s="213">
        <v>0</v>
      </c>
      <c r="K12" s="214" t="s">
        <v>273</v>
      </c>
    </row>
    <row r="13" spans="2:11">
      <c r="B13" s="232" t="s">
        <v>111</v>
      </c>
      <c r="C13" s="185">
        <v>419.93299999999999</v>
      </c>
      <c r="D13" s="213">
        <v>2394.181</v>
      </c>
      <c r="E13" s="213">
        <v>-1974.248</v>
      </c>
      <c r="F13" s="214">
        <v>-0.8246</v>
      </c>
      <c r="G13" s="127"/>
      <c r="H13" s="185">
        <v>102.99399999999997</v>
      </c>
      <c r="I13" s="213">
        <v>2432.3580000000002</v>
      </c>
      <c r="J13" s="213">
        <v>-2329.364</v>
      </c>
      <c r="K13" s="214">
        <v>-0.9577</v>
      </c>
    </row>
    <row r="14" spans="2:11">
      <c r="B14" s="233" t="s">
        <v>110</v>
      </c>
      <c r="C14" s="197">
        <v>525.06200000000001</v>
      </c>
      <c r="D14" s="211">
        <v>2488.672</v>
      </c>
      <c r="E14" s="211">
        <v>-1963.6100000000001</v>
      </c>
      <c r="F14" s="212">
        <v>-0.78900000000000003</v>
      </c>
      <c r="G14" s="131"/>
      <c r="H14" s="197">
        <v>208.12299999999999</v>
      </c>
      <c r="I14" s="211">
        <v>2432.3580000000002</v>
      </c>
      <c r="J14" s="211">
        <v>-2224.2350000000001</v>
      </c>
      <c r="K14" s="212">
        <v>-0.91439999999999999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3" t="s">
        <v>112</v>
      </c>
      <c r="C16" s="197">
        <v>68547.07800000014</v>
      </c>
      <c r="D16" s="211">
        <v>-345666.10499999998</v>
      </c>
      <c r="E16" s="211">
        <v>414213.18300000014</v>
      </c>
      <c r="F16" s="212">
        <v>-1.1982999999999999</v>
      </c>
      <c r="G16" s="131"/>
      <c r="H16" s="197">
        <v>-24134.406000000105</v>
      </c>
      <c r="I16" s="211">
        <v>147906.77000000014</v>
      </c>
      <c r="J16" s="211">
        <v>-172041.17600000024</v>
      </c>
      <c r="K16" s="212">
        <v>-1.1632</v>
      </c>
    </row>
    <row r="17" spans="2:11">
      <c r="B17" s="232" t="s">
        <v>113</v>
      </c>
      <c r="C17" s="185">
        <v>-9664.9339999999993</v>
      </c>
      <c r="D17" s="213">
        <v>105962.04</v>
      </c>
      <c r="E17" s="213">
        <v>-115626.97399999999</v>
      </c>
      <c r="F17" s="214">
        <v>-1.0911999999999999</v>
      </c>
      <c r="G17" s="127"/>
      <c r="H17" s="185">
        <v>10872.247000000001</v>
      </c>
      <c r="I17" s="213">
        <v>-37946.744000000021</v>
      </c>
      <c r="J17" s="213">
        <v>48818.991000000024</v>
      </c>
      <c r="K17" s="214">
        <v>-1.2865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3" t="s">
        <v>217</v>
      </c>
      <c r="C19" s="197">
        <v>58882.144000000138</v>
      </c>
      <c r="D19" s="211">
        <v>-239704.065</v>
      </c>
      <c r="E19" s="211">
        <v>298586.20900000015</v>
      </c>
      <c r="F19" s="212">
        <v>-1.2456</v>
      </c>
      <c r="G19" s="127"/>
      <c r="H19" s="197">
        <v>-13262.159000000103</v>
      </c>
      <c r="I19" s="211">
        <v>109960.02600000011</v>
      </c>
      <c r="J19" s="211">
        <v>-123222.18500000022</v>
      </c>
      <c r="K19" s="212">
        <v>-1.1206</v>
      </c>
    </row>
    <row r="20" spans="2:11">
      <c r="B20" s="247" t="s">
        <v>218</v>
      </c>
      <c r="C20" s="197">
        <v>48403.415000000001</v>
      </c>
      <c r="D20" s="211">
        <v>-226053.53099999999</v>
      </c>
      <c r="E20" s="211">
        <v>274456.946</v>
      </c>
      <c r="F20" s="212">
        <v>-1.2141</v>
      </c>
      <c r="G20" s="131"/>
      <c r="H20" s="197">
        <v>-15036.585999999996</v>
      </c>
      <c r="I20" s="211">
        <v>101887.89700000003</v>
      </c>
      <c r="J20" s="211">
        <v>-116924.48300000002</v>
      </c>
      <c r="K20" s="212">
        <v>-1.1476</v>
      </c>
    </row>
    <row r="21" spans="2:11">
      <c r="B21" s="248" t="s">
        <v>219</v>
      </c>
      <c r="C21" s="185">
        <v>10478.728999999999</v>
      </c>
      <c r="D21" s="213">
        <v>-13650.534</v>
      </c>
      <c r="E21" s="213">
        <v>24129.262999999999</v>
      </c>
      <c r="F21" s="214">
        <v>-1.7676000000000001</v>
      </c>
      <c r="G21" s="127"/>
      <c r="H21" s="185">
        <v>1774.4269999999997</v>
      </c>
      <c r="I21" s="213">
        <v>8072.1290000000008</v>
      </c>
      <c r="J21" s="213">
        <v>-6297.7020000000011</v>
      </c>
      <c r="K21" s="214">
        <v>-0.7802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G19"/>
  <sheetViews>
    <sheetView showGridLines="0" workbookViewId="0">
      <selection activeCell="B2" sqref="B2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49" t="s">
        <v>221</v>
      </c>
      <c r="C3" s="245" t="str">
        <f>+'Gx Business'!C4</f>
        <v>Sep-21</v>
      </c>
      <c r="D3" s="245" t="s">
        <v>264</v>
      </c>
      <c r="E3" s="245" t="s">
        <v>91</v>
      </c>
      <c r="F3" s="246" t="s">
        <v>92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2" t="s">
        <v>126</v>
      </c>
      <c r="C5" s="185">
        <v>1151762.0349999999</v>
      </c>
      <c r="D5" s="213">
        <v>1026401.196</v>
      </c>
      <c r="E5" s="213">
        <v>125360.83899999992</v>
      </c>
      <c r="F5" s="214">
        <v>0.1221</v>
      </c>
      <c r="G5" s="134"/>
    </row>
    <row r="6" spans="1:7" s="138" customFormat="1">
      <c r="B6" s="232" t="s">
        <v>189</v>
      </c>
      <c r="C6" s="185">
        <v>7750892.6730000004</v>
      </c>
      <c r="D6" s="213">
        <v>6878070.8880000003</v>
      </c>
      <c r="E6" s="213">
        <v>872821.78500000015</v>
      </c>
      <c r="F6" s="214">
        <v>0.12690000000000001</v>
      </c>
      <c r="G6" s="134"/>
    </row>
    <row r="7" spans="1:7" s="138" customFormat="1" ht="12" thickBot="1">
      <c r="B7" s="250"/>
      <c r="C7" s="251"/>
      <c r="D7" s="251"/>
      <c r="E7" s="252"/>
      <c r="F7" s="253"/>
      <c r="G7" s="134"/>
    </row>
    <row r="8" spans="1:7" s="139" customFormat="1" ht="12" thickBot="1">
      <c r="B8" s="254" t="s">
        <v>127</v>
      </c>
      <c r="C8" s="255">
        <v>8902654.7080000006</v>
      </c>
      <c r="D8" s="220">
        <v>7904472.0840000007</v>
      </c>
      <c r="E8" s="220">
        <v>998182.62399999984</v>
      </c>
      <c r="F8" s="221">
        <v>0.1263</v>
      </c>
      <c r="G8" s="136"/>
    </row>
    <row r="10" spans="1:7" ht="12" thickBot="1">
      <c r="C10" s="293"/>
      <c r="D10" s="293"/>
      <c r="E10" s="87"/>
      <c r="F10" s="87"/>
    </row>
    <row r="11" spans="1:7" ht="23.25" thickBot="1">
      <c r="B11" s="249" t="s">
        <v>222</v>
      </c>
      <c r="C11" s="245" t="str">
        <f>+C3</f>
        <v>Sep-21</v>
      </c>
      <c r="D11" s="245" t="s">
        <v>264</v>
      </c>
      <c r="E11" s="245" t="s">
        <v>91</v>
      </c>
      <c r="F11" s="246" t="s">
        <v>92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2" t="s">
        <v>128</v>
      </c>
      <c r="C13" s="185">
        <v>1564556.5430000001</v>
      </c>
      <c r="D13" s="213">
        <v>1045479.665</v>
      </c>
      <c r="E13" s="213">
        <v>519076.87800000003</v>
      </c>
      <c r="F13" s="214">
        <v>0.4965</v>
      </c>
      <c r="G13" s="134"/>
    </row>
    <row r="14" spans="1:7" s="138" customFormat="1">
      <c r="B14" s="232" t="s">
        <v>129</v>
      </c>
      <c r="C14" s="185">
        <v>4017991.27</v>
      </c>
      <c r="D14" s="213">
        <v>3264716.92</v>
      </c>
      <c r="E14" s="213">
        <v>753274.35000000009</v>
      </c>
      <c r="F14" s="214">
        <v>0.23069999999999999</v>
      </c>
      <c r="G14" s="134"/>
    </row>
    <row r="15" spans="1:7" s="138" customFormat="1">
      <c r="B15" s="232" t="s">
        <v>130</v>
      </c>
      <c r="C15" s="185">
        <v>3320106.895</v>
      </c>
      <c r="D15" s="213">
        <v>3594274.9989999998</v>
      </c>
      <c r="E15" s="213">
        <v>-274168.10399999982</v>
      </c>
      <c r="F15" s="214">
        <v>-7.6300000000000007E-2</v>
      </c>
      <c r="G15" s="134"/>
    </row>
    <row r="16" spans="1:7" s="138" customFormat="1">
      <c r="B16" s="256" t="s">
        <v>234</v>
      </c>
      <c r="C16" s="257">
        <v>3076823.7940000002</v>
      </c>
      <c r="D16" s="258">
        <v>3351915.79</v>
      </c>
      <c r="E16" s="258">
        <v>-275091.99599999981</v>
      </c>
      <c r="F16" s="259">
        <v>-8.2100000000000006E-2</v>
      </c>
      <c r="G16" s="134"/>
    </row>
    <row r="17" spans="2:7" s="138" customFormat="1">
      <c r="B17" s="260" t="s">
        <v>235</v>
      </c>
      <c r="C17" s="185">
        <v>243283.101</v>
      </c>
      <c r="D17" s="213">
        <v>242358.709</v>
      </c>
      <c r="E17" s="213">
        <v>924.39199999999255</v>
      </c>
      <c r="F17" s="214">
        <v>3.8E-3</v>
      </c>
      <c r="G17" s="134"/>
    </row>
    <row r="18" spans="2:7" s="138" customFormat="1" ht="12" thickBot="1">
      <c r="B18" s="250"/>
      <c r="C18" s="251"/>
      <c r="D18" s="251"/>
      <c r="E18" s="252"/>
      <c r="F18" s="253"/>
      <c r="G18" s="134"/>
    </row>
    <row r="19" spans="2:7" s="139" customFormat="1" ht="12" thickBot="1">
      <c r="B19" s="254" t="s">
        <v>131</v>
      </c>
      <c r="C19" s="255">
        <v>8902654.7080000006</v>
      </c>
      <c r="D19" s="220">
        <v>7904471.5839999998</v>
      </c>
      <c r="E19" s="220">
        <v>998183.12400000077</v>
      </c>
      <c r="F19" s="221">
        <v>0.1263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H9"/>
  <sheetViews>
    <sheetView showGridLines="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2"/>
      <c r="D2" s="262"/>
      <c r="E2" s="263"/>
      <c r="F2" s="263"/>
      <c r="H2" s="144"/>
    </row>
    <row r="3" spans="2:8" ht="23.25" thickBot="1">
      <c r="B3" s="249" t="s">
        <v>220</v>
      </c>
      <c r="C3" s="205" t="str">
        <f>+'Gx Business'!C4</f>
        <v>Sep-21</v>
      </c>
      <c r="D3" s="205" t="str">
        <f>+'Gx Business'!D4</f>
        <v>Sep-20</v>
      </c>
      <c r="E3" s="205" t="s">
        <v>91</v>
      </c>
      <c r="F3" s="231" t="s">
        <v>92</v>
      </c>
      <c r="H3" s="144"/>
    </row>
    <row r="4" spans="2:8">
      <c r="B4" s="177"/>
      <c r="C4" s="137"/>
      <c r="D4" s="79"/>
      <c r="E4" s="79"/>
      <c r="F4" s="111"/>
    </row>
    <row r="5" spans="2:8">
      <c r="B5" s="232" t="s">
        <v>132</v>
      </c>
      <c r="C5" s="185">
        <v>405182.60700000002</v>
      </c>
      <c r="D5" s="213">
        <v>515904.97600000002</v>
      </c>
      <c r="E5" s="213">
        <v>-110722.36900000001</v>
      </c>
      <c r="F5" s="214">
        <v>-0.21460000000000001</v>
      </c>
    </row>
    <row r="6" spans="2:8">
      <c r="B6" s="232" t="s">
        <v>133</v>
      </c>
      <c r="C6" s="185">
        <v>-608537.72400000005</v>
      </c>
      <c r="D6" s="213">
        <v>-419628.76299999998</v>
      </c>
      <c r="E6" s="213">
        <v>-188908.96100000007</v>
      </c>
      <c r="F6" s="214">
        <v>0.45019999999999999</v>
      </c>
    </row>
    <row r="7" spans="2:8">
      <c r="B7" s="232" t="s">
        <v>134</v>
      </c>
      <c r="C7" s="185">
        <v>177354.95499999999</v>
      </c>
      <c r="D7" s="213">
        <v>65610.707999999999</v>
      </c>
      <c r="E7" s="213">
        <v>111744.24699999999</v>
      </c>
      <c r="F7" s="214">
        <v>1.7031000000000001</v>
      </c>
    </row>
    <row r="8" spans="2:8" ht="13.5" thickBot="1">
      <c r="B8" s="250"/>
      <c r="C8" s="251"/>
      <c r="D8" s="251"/>
      <c r="E8" s="252"/>
      <c r="F8" s="253"/>
    </row>
    <row r="9" spans="2:8" ht="13.5" thickBot="1">
      <c r="B9" s="261" t="s">
        <v>135</v>
      </c>
      <c r="C9" s="255">
        <v>-26000.16200000004</v>
      </c>
      <c r="D9" s="220">
        <v>161886.92100000003</v>
      </c>
      <c r="E9" s="220">
        <v>-187887.08300000007</v>
      </c>
      <c r="F9" s="221">
        <v>-1.1606000000000001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K24"/>
  <sheetViews>
    <sheetView zoomScale="90" zoomScaleNormal="90" workbookViewId="0">
      <selection activeCell="C6" sqref="C6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6.85546875" style="7" customWidth="1"/>
    <col min="4" max="4" width="8.71093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92"/>
      <c r="F1" s="292"/>
      <c r="G1" s="292"/>
      <c r="H1" s="292"/>
      <c r="I1" s="31"/>
      <c r="J1" s="292"/>
    </row>
    <row r="2" spans="2:11" s="119" customFormat="1" ht="15" customHeight="1" thickBot="1">
      <c r="B2" s="370" t="s">
        <v>136</v>
      </c>
      <c r="C2" s="370"/>
      <c r="D2" s="206" t="s">
        <v>224</v>
      </c>
      <c r="E2" s="205" t="str">
        <f>+'Enel Chile Results'!C3</f>
        <v>Sep-21</v>
      </c>
      <c r="F2" s="264" t="s">
        <v>264</v>
      </c>
      <c r="G2" s="264" t="str">
        <f>+'Enel Chile Results'!D3</f>
        <v>Sep-20</v>
      </c>
      <c r="H2" s="264" t="s">
        <v>91</v>
      </c>
      <c r="I2" s="146"/>
      <c r="J2" s="265" t="s">
        <v>92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08" t="s">
        <v>137</v>
      </c>
      <c r="C4" s="309" t="s">
        <v>178</v>
      </c>
      <c r="D4" s="266" t="s">
        <v>144</v>
      </c>
      <c r="E4" s="267">
        <v>0.73615877940181285</v>
      </c>
      <c r="F4" s="268">
        <v>0.98</v>
      </c>
      <c r="G4" s="269" t="s">
        <v>252</v>
      </c>
      <c r="H4" s="278">
        <v>-0.24384122059818714</v>
      </c>
      <c r="I4" s="149"/>
      <c r="J4" s="259">
        <v>-0.24879999999999999</v>
      </c>
    </row>
    <row r="5" spans="2:11" ht="15" customHeight="1">
      <c r="B5" s="310"/>
      <c r="C5" s="311" t="s">
        <v>177</v>
      </c>
      <c r="D5" s="148" t="s">
        <v>144</v>
      </c>
      <c r="E5" s="270">
        <v>0.70624244371058997</v>
      </c>
      <c r="F5" s="271">
        <v>0.96</v>
      </c>
      <c r="G5" s="170" t="s">
        <v>252</v>
      </c>
      <c r="H5" s="149">
        <v>-0.25375755628940999</v>
      </c>
      <c r="I5" s="149"/>
      <c r="J5" s="150">
        <v>-0.26429999999999998</v>
      </c>
    </row>
    <row r="6" spans="2:11" ht="15" customHeight="1">
      <c r="B6" s="312"/>
      <c r="C6" s="313" t="s">
        <v>138</v>
      </c>
      <c r="D6" s="272" t="s">
        <v>17</v>
      </c>
      <c r="E6" s="273">
        <v>-412794.50800000015</v>
      </c>
      <c r="F6" s="274">
        <v>-19079</v>
      </c>
      <c r="G6" s="275" t="s">
        <v>252</v>
      </c>
      <c r="H6" s="276">
        <v>-393715.50800000015</v>
      </c>
      <c r="I6" s="151"/>
      <c r="J6" s="150" t="s">
        <v>273</v>
      </c>
      <c r="K6" s="152"/>
    </row>
    <row r="7" spans="2:11" ht="15" customHeight="1">
      <c r="B7" s="308" t="s">
        <v>139</v>
      </c>
      <c r="C7" s="309" t="s">
        <v>180</v>
      </c>
      <c r="D7" s="266" t="s">
        <v>144</v>
      </c>
      <c r="E7" s="267">
        <v>1.6814361674340006</v>
      </c>
      <c r="F7" s="277">
        <v>1.2</v>
      </c>
      <c r="G7" s="269" t="s">
        <v>252</v>
      </c>
      <c r="H7" s="278">
        <v>0.48143616743400064</v>
      </c>
      <c r="I7" s="149"/>
      <c r="J7" s="259">
        <v>0.4012</v>
      </c>
    </row>
    <row r="8" spans="2:11" ht="15" customHeight="1">
      <c r="B8" s="310"/>
      <c r="C8" s="311" t="s">
        <v>181</v>
      </c>
      <c r="D8" s="148" t="s">
        <v>1</v>
      </c>
      <c r="E8" s="279">
        <v>0.28025851195696694</v>
      </c>
      <c r="F8" s="121">
        <v>0.24299999999999999</v>
      </c>
      <c r="G8" s="170" t="s">
        <v>252</v>
      </c>
      <c r="H8" s="153">
        <v>3.7258511956966944E-2</v>
      </c>
      <c r="I8" s="153"/>
      <c r="J8" s="150">
        <v>0.15329999999999999</v>
      </c>
    </row>
    <row r="9" spans="2:11" ht="15" customHeight="1">
      <c r="B9" s="310"/>
      <c r="C9" s="311" t="s">
        <v>182</v>
      </c>
      <c r="D9" s="148" t="s">
        <v>1</v>
      </c>
      <c r="E9" s="279">
        <v>0.71974148804303306</v>
      </c>
      <c r="F9" s="121">
        <v>0.75700000000000001</v>
      </c>
      <c r="G9" s="170" t="s">
        <v>252</v>
      </c>
      <c r="H9" s="153">
        <v>-3.7258511956966944E-2</v>
      </c>
      <c r="I9" s="153"/>
      <c r="J9" s="150">
        <v>-4.9200000000000001E-2</v>
      </c>
    </row>
    <row r="10" spans="2:11" ht="15" customHeight="1">
      <c r="B10" s="312"/>
      <c r="C10" s="313" t="s">
        <v>179</v>
      </c>
      <c r="D10" s="272" t="s">
        <v>144</v>
      </c>
      <c r="E10" s="280">
        <v>2.538124339986362</v>
      </c>
      <c r="F10" s="353" t="s">
        <v>252</v>
      </c>
      <c r="G10" s="281">
        <v>5.19</v>
      </c>
      <c r="H10" s="282">
        <v>-2.6518756600136384</v>
      </c>
      <c r="I10" s="154"/>
      <c r="J10" s="283">
        <v>-0.51100000000000001</v>
      </c>
    </row>
    <row r="11" spans="2:11" ht="15" customHeight="1">
      <c r="B11" s="308" t="s">
        <v>140</v>
      </c>
      <c r="C11" s="309" t="s">
        <v>141</v>
      </c>
      <c r="D11" s="266" t="s">
        <v>1</v>
      </c>
      <c r="E11" s="284">
        <v>9.2217443165340196E-2</v>
      </c>
      <c r="F11" s="285" t="s">
        <v>252</v>
      </c>
      <c r="G11" s="153">
        <v>-0.13300000000000001</v>
      </c>
      <c r="H11" s="286">
        <v>0.2252174431653402</v>
      </c>
      <c r="I11" s="155"/>
      <c r="J11" s="259">
        <v>-1.6934</v>
      </c>
    </row>
    <row r="12" spans="2:11" ht="15" customHeight="1">
      <c r="B12" s="310"/>
      <c r="C12" s="311" t="s">
        <v>183</v>
      </c>
      <c r="D12" s="148" t="s">
        <v>1</v>
      </c>
      <c r="E12" s="287">
        <v>7.2778360052755578E-2</v>
      </c>
      <c r="F12" s="288" t="s">
        <v>252</v>
      </c>
      <c r="G12" s="153">
        <v>-4.1000000000000002E-2</v>
      </c>
      <c r="H12" s="155">
        <v>0.11377836005275557</v>
      </c>
      <c r="I12" s="155"/>
      <c r="J12" s="150" t="s">
        <v>273</v>
      </c>
    </row>
    <row r="13" spans="2:11" ht="15" customHeight="1">
      <c r="B13" s="312"/>
      <c r="C13" s="313" t="s">
        <v>184</v>
      </c>
      <c r="D13" s="272" t="s">
        <v>1</v>
      </c>
      <c r="E13" s="289">
        <v>2.9260904146411904E-2</v>
      </c>
      <c r="F13" s="290" t="s">
        <v>252</v>
      </c>
      <c r="G13" s="356">
        <v>-1.7999999999999999E-2</v>
      </c>
      <c r="H13" s="291">
        <v>4.7260904146411903E-2</v>
      </c>
      <c r="I13" s="155"/>
      <c r="J13" s="283" t="s">
        <v>273</v>
      </c>
    </row>
    <row r="14" spans="2:11" ht="7.5" customHeight="1">
      <c r="I14" s="31"/>
      <c r="J14" s="147"/>
    </row>
    <row r="15" spans="2:11">
      <c r="B15" s="7" t="s">
        <v>187</v>
      </c>
    </row>
    <row r="16" spans="2:11">
      <c r="B16" s="7" t="s">
        <v>186</v>
      </c>
    </row>
    <row r="17" spans="2:10">
      <c r="B17" s="7" t="s">
        <v>188</v>
      </c>
    </row>
    <row r="18" spans="2:10">
      <c r="B18" s="7" t="s">
        <v>190</v>
      </c>
    </row>
    <row r="19" spans="2:10">
      <c r="B19" s="7" t="s">
        <v>191</v>
      </c>
    </row>
    <row r="20" spans="2:10">
      <c r="B20" s="7" t="s">
        <v>185</v>
      </c>
    </row>
    <row r="21" spans="2:10">
      <c r="B21" s="7" t="s">
        <v>192</v>
      </c>
    </row>
    <row r="22" spans="2:10" ht="12">
      <c r="B22" s="156" t="s">
        <v>193</v>
      </c>
    </row>
    <row r="23" spans="2:10" ht="12" thickBot="1">
      <c r="B23" s="292" t="s">
        <v>194</v>
      </c>
      <c r="C23" s="292"/>
      <c r="D23" s="292"/>
      <c r="E23" s="292"/>
      <c r="F23" s="292"/>
      <c r="G23" s="292"/>
      <c r="H23" s="292"/>
      <c r="I23" s="292"/>
      <c r="J23" s="292"/>
    </row>
    <row r="24" spans="2:10" ht="12">
      <c r="B24" s="156" t="s">
        <v>223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H10"/>
  <sheetViews>
    <sheetView workbookViewId="0">
      <selection activeCell="B3" sqref="B3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7" t="s">
        <v>225</v>
      </c>
      <c r="D2" s="368"/>
      <c r="E2" s="368"/>
      <c r="F2" s="368"/>
      <c r="G2" s="368"/>
    </row>
    <row r="3" spans="2:8" ht="33.75" customHeight="1" thickBot="1">
      <c r="B3" s="157"/>
      <c r="C3" s="373" t="s">
        <v>142</v>
      </c>
      <c r="D3" s="373"/>
      <c r="E3" s="158"/>
      <c r="F3" s="373" t="s">
        <v>143</v>
      </c>
      <c r="G3" s="373"/>
      <c r="H3" s="55"/>
    </row>
    <row r="4" spans="2:8" ht="14.25" customHeight="1" thickBot="1">
      <c r="B4" s="294" t="s">
        <v>195</v>
      </c>
      <c r="C4" s="294" t="str">
        <f>+'Enel Chile Results'!C3</f>
        <v>Sep-21</v>
      </c>
      <c r="D4" s="294" t="str">
        <f>+'Enel Chile Results'!D3</f>
        <v>Sep-20</v>
      </c>
      <c r="E4" s="158"/>
      <c r="F4" s="295" t="str">
        <f>+'Enel Chile Results'!C3</f>
        <v>Sep-21</v>
      </c>
      <c r="G4" s="295" t="str">
        <f>+'Enel Chile Results'!D3</f>
        <v>Sep-20</v>
      </c>
    </row>
    <row r="5" spans="2:8">
      <c r="B5" s="296"/>
      <c r="C5" s="297"/>
      <c r="D5" s="296"/>
      <c r="E5" s="158"/>
      <c r="F5" s="159"/>
      <c r="G5" s="159"/>
    </row>
    <row r="6" spans="2:8">
      <c r="B6" s="232" t="s">
        <v>169</v>
      </c>
      <c r="C6" s="185">
        <v>546340.79055097676</v>
      </c>
      <c r="D6" s="298">
        <v>322832</v>
      </c>
      <c r="E6" s="160"/>
      <c r="F6" s="185">
        <v>121386.68856755935</v>
      </c>
      <c r="G6" s="298">
        <v>145569</v>
      </c>
    </row>
    <row r="7" spans="2:8">
      <c r="B7" s="59" t="s">
        <v>263</v>
      </c>
      <c r="C7" s="299">
        <v>57919.997000000003</v>
      </c>
      <c r="D7" s="300">
        <v>74306</v>
      </c>
      <c r="E7" s="160"/>
      <c r="F7" s="299">
        <v>32740.406956761872</v>
      </c>
      <c r="G7" s="300">
        <v>27105</v>
      </c>
    </row>
    <row r="8" spans="2:8">
      <c r="B8" s="232" t="s">
        <v>145</v>
      </c>
      <c r="C8" s="185">
        <v>2164.7256649999999</v>
      </c>
      <c r="D8" s="298">
        <v>1510</v>
      </c>
      <c r="E8" s="160"/>
      <c r="F8" s="185">
        <v>482.45061000000004</v>
      </c>
      <c r="G8" s="298">
        <v>1206</v>
      </c>
    </row>
    <row r="9" spans="2:8" ht="12" thickBot="1">
      <c r="B9" s="234"/>
      <c r="C9" s="301"/>
      <c r="D9" s="302"/>
      <c r="E9" s="160"/>
      <c r="F9" s="301"/>
      <c r="G9" s="302"/>
    </row>
    <row r="10" spans="2:8" ht="12" thickBot="1">
      <c r="B10" s="254" t="s">
        <v>146</v>
      </c>
      <c r="C10" s="255">
        <v>606425.51321597677</v>
      </c>
      <c r="D10" s="303">
        <v>398648</v>
      </c>
      <c r="E10" s="161"/>
      <c r="F10" s="255">
        <v>154609.54613432122</v>
      </c>
      <c r="G10" s="303">
        <v>173880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49" t="s">
        <v>147</v>
      </c>
      <c r="C3" s="295" t="s">
        <v>272</v>
      </c>
      <c r="D3" s="295" t="s">
        <v>251</v>
      </c>
    </row>
    <row r="4" spans="2:5" ht="6" customHeight="1">
      <c r="B4" s="31"/>
      <c r="C4" s="63"/>
      <c r="D4" s="64"/>
    </row>
    <row r="5" spans="2:5">
      <c r="B5" s="304" t="s">
        <v>148</v>
      </c>
      <c r="C5" s="306">
        <v>0.9</v>
      </c>
      <c r="D5" s="305">
        <v>0.99</v>
      </c>
    </row>
    <row r="6" spans="2:5" ht="8.25" customHeight="1"/>
    <row r="7" spans="2:5" s="66" customFormat="1" ht="21.75" customHeight="1">
      <c r="B7" s="307"/>
      <c r="C7" s="307"/>
      <c r="D7" s="307"/>
      <c r="E7" s="307"/>
    </row>
    <row r="8" spans="2:5" s="66" customFormat="1" ht="15.75" customHeight="1">
      <c r="B8" s="307"/>
      <c r="C8" s="307"/>
      <c r="D8" s="307"/>
      <c r="E8" s="307"/>
    </row>
    <row r="9" spans="2:5" s="66" customFormat="1" ht="21" customHeight="1">
      <c r="B9" s="307"/>
      <c r="C9" s="307"/>
      <c r="D9" s="307"/>
      <c r="E9" s="307"/>
    </row>
    <row r="10" spans="2:5" s="66" customFormat="1" ht="13.5" customHeight="1">
      <c r="B10" s="307"/>
      <c r="C10" s="307"/>
      <c r="D10" s="307"/>
      <c r="E10" s="307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42"/>
  <sheetViews>
    <sheetView showGridLines="0" topLeftCell="A2" zoomScaleNormal="100" workbookViewId="0">
      <selection activeCell="A2" sqref="A2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6" t="str">
        <f>+'Gx Business'!C4</f>
        <v>Sep-21</v>
      </c>
      <c r="C2" s="377"/>
      <c r="D2" s="377"/>
      <c r="E2" s="376" t="str">
        <f>+'Gx Business'!D4</f>
        <v>Sep-20</v>
      </c>
      <c r="F2" s="377"/>
      <c r="G2" s="377"/>
      <c r="H2" s="174"/>
      <c r="I2" s="376" t="s">
        <v>91</v>
      </c>
      <c r="J2" s="377"/>
      <c r="K2" s="377"/>
      <c r="L2" s="174"/>
      <c r="M2" s="376" t="s">
        <v>92</v>
      </c>
      <c r="N2" s="377"/>
      <c r="O2" s="377"/>
    </row>
    <row r="3" spans="1:15" ht="20.25" customHeight="1">
      <c r="A3" s="379" t="s">
        <v>231</v>
      </c>
      <c r="B3" s="374" t="s">
        <v>164</v>
      </c>
      <c r="C3" s="374" t="s">
        <v>230</v>
      </c>
      <c r="D3" s="374" t="s">
        <v>233</v>
      </c>
      <c r="E3" s="374" t="s">
        <v>164</v>
      </c>
      <c r="F3" s="374" t="s">
        <v>230</v>
      </c>
      <c r="G3" s="374" t="s">
        <v>233</v>
      </c>
      <c r="H3" s="178"/>
      <c r="I3" s="374" t="s">
        <v>164</v>
      </c>
      <c r="J3" s="374" t="s">
        <v>230</v>
      </c>
      <c r="K3" s="374" t="s">
        <v>233</v>
      </c>
      <c r="L3" s="178"/>
      <c r="M3" s="374" t="s">
        <v>164</v>
      </c>
      <c r="N3" s="374" t="s">
        <v>230</v>
      </c>
      <c r="O3" s="374" t="s">
        <v>233</v>
      </c>
    </row>
    <row r="4" spans="1:15" ht="20.25" customHeight="1" thickBot="1">
      <c r="A4" s="380"/>
      <c r="B4" s="375"/>
      <c r="C4" s="375"/>
      <c r="D4" s="375"/>
      <c r="E4" s="375"/>
      <c r="F4" s="375"/>
      <c r="G4" s="375"/>
      <c r="H4" s="178"/>
      <c r="I4" s="375"/>
      <c r="J4" s="375"/>
      <c r="K4" s="375"/>
      <c r="L4" s="178"/>
      <c r="M4" s="375"/>
      <c r="N4" s="375"/>
      <c r="O4" s="375"/>
    </row>
    <row r="5" spans="1:15" ht="18" customHeight="1">
      <c r="A5" s="339" t="s">
        <v>149</v>
      </c>
      <c r="B5" s="340">
        <v>11357.637495999999</v>
      </c>
      <c r="C5" s="340">
        <v>2444.4948650000001</v>
      </c>
      <c r="D5" s="340">
        <v>13802.132361</v>
      </c>
      <c r="E5" s="323">
        <v>11579.328660818224</v>
      </c>
      <c r="F5" s="323">
        <v>2445.2606078760705</v>
      </c>
      <c r="G5" s="323">
        <v>14024.589268694293</v>
      </c>
      <c r="H5" s="168"/>
      <c r="I5" s="323">
        <f>+B5-E5</f>
        <v>-221.69116481822493</v>
      </c>
      <c r="J5" s="323">
        <f t="shared" ref="J5:K20" si="0">+C5-F5</f>
        <v>-0.7657428760703624</v>
      </c>
      <c r="K5" s="323">
        <f t="shared" si="0"/>
        <v>-222.45690769429348</v>
      </c>
      <c r="L5" s="168"/>
      <c r="M5" s="324">
        <f>+B5/E5-1</f>
        <v>-1.9145424688425727E-2</v>
      </c>
      <c r="N5" s="324">
        <f t="shared" ref="N5:O20" si="1">+C5/F5-1</f>
        <v>-3.1315389190167409E-4</v>
      </c>
      <c r="O5" s="324">
        <f t="shared" si="1"/>
        <v>-1.5861919620766551E-2</v>
      </c>
    </row>
    <row r="6" spans="1:15">
      <c r="A6" s="232" t="s">
        <v>150</v>
      </c>
      <c r="B6" s="325">
        <v>5186.3637600000002</v>
      </c>
      <c r="C6" s="325">
        <v>244.86843400000001</v>
      </c>
      <c r="D6" s="325">
        <v>5431.2321940000002</v>
      </c>
      <c r="E6" s="326">
        <v>6066.382054552796</v>
      </c>
      <c r="F6" s="326">
        <v>295.74576745699994</v>
      </c>
      <c r="G6" s="326">
        <v>6362.1278220097956</v>
      </c>
      <c r="H6" s="326"/>
      <c r="I6" s="326">
        <f t="shared" ref="I6:I18" si="2">+B6-E6</f>
        <v>-880.01829455279585</v>
      </c>
      <c r="J6" s="326">
        <f t="shared" si="0"/>
        <v>-50.877333456999935</v>
      </c>
      <c r="K6" s="326">
        <f t="shared" si="0"/>
        <v>-930.89562800979547</v>
      </c>
      <c r="L6" s="326"/>
      <c r="M6" s="327">
        <f t="shared" ref="M6:M18" si="3">+B6/E6-1</f>
        <v>-0.14506476622130082</v>
      </c>
      <c r="N6" s="327">
        <f t="shared" si="1"/>
        <v>-0.1720306393375427</v>
      </c>
      <c r="O6" s="327">
        <f t="shared" si="1"/>
        <v>-0.14631828439368355</v>
      </c>
    </row>
    <row r="7" spans="1:15">
      <c r="A7" s="232" t="s">
        <v>151</v>
      </c>
      <c r="B7" s="325">
        <v>6084.903037</v>
      </c>
      <c r="C7" s="325">
        <v>0</v>
      </c>
      <c r="D7" s="325">
        <v>6084.903037</v>
      </c>
      <c r="E7" s="326">
        <v>5418.2406615414466</v>
      </c>
      <c r="F7" s="326">
        <v>0</v>
      </c>
      <c r="G7" s="326">
        <v>5418.2406615414466</v>
      </c>
      <c r="H7" s="326"/>
      <c r="I7" s="326">
        <f t="shared" si="2"/>
        <v>666.66237545855347</v>
      </c>
      <c r="J7" s="326">
        <f t="shared" si="0"/>
        <v>0</v>
      </c>
      <c r="K7" s="326">
        <f t="shared" si="0"/>
        <v>666.66237545855347</v>
      </c>
      <c r="L7" s="326"/>
      <c r="M7" s="327">
        <f t="shared" si="3"/>
        <v>0.12304037732958384</v>
      </c>
      <c r="N7" s="327" t="s">
        <v>252</v>
      </c>
      <c r="O7" s="327">
        <f t="shared" si="1"/>
        <v>0.12304037732958384</v>
      </c>
    </row>
    <row r="8" spans="1:15">
      <c r="A8" s="232" t="s">
        <v>171</v>
      </c>
      <c r="B8" s="325">
        <v>86.370699000000002</v>
      </c>
      <c r="C8" s="325">
        <v>2199.6264310000001</v>
      </c>
      <c r="D8" s="325">
        <v>2285.9971300000002</v>
      </c>
      <c r="E8" s="326">
        <v>94.705944723980011</v>
      </c>
      <c r="F8" s="326">
        <v>2149.5148404190704</v>
      </c>
      <c r="G8" s="326">
        <v>2244.2207851430503</v>
      </c>
      <c r="H8" s="326"/>
      <c r="I8" s="326">
        <f t="shared" si="2"/>
        <v>-8.3352457239800088</v>
      </c>
      <c r="J8" s="326">
        <f t="shared" si="0"/>
        <v>50.111590580929715</v>
      </c>
      <c r="K8" s="326">
        <f t="shared" si="0"/>
        <v>41.776344856949891</v>
      </c>
      <c r="L8" s="326"/>
      <c r="M8" s="327">
        <f t="shared" si="3"/>
        <v>-8.8011853408706653E-2</v>
      </c>
      <c r="N8" s="327">
        <f t="shared" si="1"/>
        <v>2.3312977253583389E-2</v>
      </c>
      <c r="O8" s="327">
        <f t="shared" si="1"/>
        <v>1.8615077952006009E-2</v>
      </c>
    </row>
    <row r="9" spans="1:15" ht="16.5" customHeight="1">
      <c r="A9" s="233" t="s">
        <v>152</v>
      </c>
      <c r="B9" s="341">
        <v>8861.0438720000002</v>
      </c>
      <c r="C9" s="341">
        <v>867.23482999999987</v>
      </c>
      <c r="D9" s="341">
        <v>6962.7745510000004</v>
      </c>
      <c r="E9" s="342">
        <v>4530.7664858856606</v>
      </c>
      <c r="F9" s="342">
        <v>108.35186332530769</v>
      </c>
      <c r="G9" s="342">
        <v>2948.6747420572929</v>
      </c>
      <c r="H9" s="342"/>
      <c r="I9" s="342">
        <f t="shared" si="2"/>
        <v>4330.2773861143396</v>
      </c>
      <c r="J9" s="342">
        <f t="shared" si="0"/>
        <v>758.88296667469217</v>
      </c>
      <c r="K9" s="342">
        <f t="shared" si="0"/>
        <v>4014.0998089427076</v>
      </c>
      <c r="L9" s="342"/>
      <c r="M9" s="343">
        <f t="shared" si="3"/>
        <v>0.95574940787703611</v>
      </c>
      <c r="N9" s="343">
        <f t="shared" si="1"/>
        <v>7.0038755530791157</v>
      </c>
      <c r="O9" s="343">
        <f t="shared" si="1"/>
        <v>1.3613233605216379</v>
      </c>
    </row>
    <row r="10" spans="1:15">
      <c r="A10" s="232" t="s">
        <v>153</v>
      </c>
      <c r="B10" s="325">
        <v>1501.225441</v>
      </c>
      <c r="C10" s="325">
        <v>0</v>
      </c>
      <c r="D10" s="325">
        <v>2765.5041510000001</v>
      </c>
      <c r="E10" s="326">
        <v>1501.2254405273047</v>
      </c>
      <c r="F10" s="326">
        <v>0</v>
      </c>
      <c r="G10" s="326">
        <v>1690.4436071536759</v>
      </c>
      <c r="H10" s="326"/>
      <c r="I10" s="326">
        <f t="shared" si="2"/>
        <v>4.7269531933125108E-7</v>
      </c>
      <c r="J10" s="326">
        <f t="shared" si="0"/>
        <v>0</v>
      </c>
      <c r="K10" s="326">
        <f t="shared" si="0"/>
        <v>1075.0605438463242</v>
      </c>
      <c r="L10" s="326"/>
      <c r="M10" s="327">
        <f t="shared" si="3"/>
        <v>3.1487301654919975E-10</v>
      </c>
      <c r="N10" s="327" t="s">
        <v>252</v>
      </c>
      <c r="O10" s="327">
        <f t="shared" si="1"/>
        <v>0.63596356559712897</v>
      </c>
    </row>
    <row r="11" spans="1:15">
      <c r="A11" s="232" t="s">
        <v>154</v>
      </c>
      <c r="B11" s="325">
        <v>4611.6086370000003</v>
      </c>
      <c r="C11" s="325">
        <v>0</v>
      </c>
      <c r="D11" s="325">
        <v>1846.1044860000002</v>
      </c>
      <c r="E11" s="326">
        <v>1841.442490342054</v>
      </c>
      <c r="F11" s="326">
        <v>0</v>
      </c>
      <c r="G11" s="326">
        <v>150.99888318837816</v>
      </c>
      <c r="H11" s="326"/>
      <c r="I11" s="326">
        <f t="shared" si="2"/>
        <v>2770.1661466579462</v>
      </c>
      <c r="J11" s="326">
        <f t="shared" si="0"/>
        <v>0</v>
      </c>
      <c r="K11" s="326">
        <f t="shared" si="0"/>
        <v>1695.105602811622</v>
      </c>
      <c r="L11" s="326"/>
      <c r="M11" s="327">
        <f t="shared" si="3"/>
        <v>1.5043457296042835</v>
      </c>
      <c r="N11" s="327" t="s">
        <v>252</v>
      </c>
      <c r="O11" s="327">
        <f t="shared" si="1"/>
        <v>11.225947947554676</v>
      </c>
    </row>
    <row r="12" spans="1:15">
      <c r="A12" s="232" t="s">
        <v>155</v>
      </c>
      <c r="B12" s="325">
        <v>4249.4352349999999</v>
      </c>
      <c r="C12" s="325">
        <v>867.23482999999987</v>
      </c>
      <c r="D12" s="325">
        <v>5116.6700650000002</v>
      </c>
      <c r="E12" s="326">
        <v>2689.323995543607</v>
      </c>
      <c r="F12" s="326">
        <v>108.35186332530769</v>
      </c>
      <c r="G12" s="326">
        <v>2797.6758588689145</v>
      </c>
      <c r="H12" s="326"/>
      <c r="I12" s="326">
        <f t="shared" si="2"/>
        <v>1560.1112394563929</v>
      </c>
      <c r="J12" s="326">
        <f t="shared" si="0"/>
        <v>758.88296667469217</v>
      </c>
      <c r="K12" s="326">
        <f t="shared" si="0"/>
        <v>2318.9942061310858</v>
      </c>
      <c r="L12" s="326"/>
      <c r="M12" s="327">
        <f t="shared" si="3"/>
        <v>0.58011278746688899</v>
      </c>
      <c r="N12" s="327">
        <f t="shared" si="1"/>
        <v>7.0038755530791157</v>
      </c>
      <c r="O12" s="327">
        <f t="shared" si="1"/>
        <v>0.8289002454589729</v>
      </c>
    </row>
    <row r="13" spans="1:15" ht="16.5" hidden="1" customHeight="1">
      <c r="A13" s="233" t="s">
        <v>156</v>
      </c>
      <c r="B13" s="341">
        <v>0</v>
      </c>
      <c r="C13" s="341">
        <v>0</v>
      </c>
      <c r="D13" s="341">
        <v>0</v>
      </c>
      <c r="E13" s="342">
        <v>0</v>
      </c>
      <c r="F13" s="342">
        <v>0</v>
      </c>
      <c r="G13" s="342">
        <v>0</v>
      </c>
      <c r="H13" s="342"/>
      <c r="I13" s="342">
        <f t="shared" si="2"/>
        <v>0</v>
      </c>
      <c r="J13" s="342">
        <f t="shared" si="0"/>
        <v>0</v>
      </c>
      <c r="K13" s="342">
        <f t="shared" si="0"/>
        <v>0</v>
      </c>
      <c r="L13" s="342"/>
      <c r="M13" s="343" t="e">
        <f t="shared" si="3"/>
        <v>#DIV/0!</v>
      </c>
      <c r="N13" s="343" t="e">
        <f t="shared" si="1"/>
        <v>#DIV/0!</v>
      </c>
      <c r="O13" s="343" t="e">
        <f t="shared" si="1"/>
        <v>#DIV/0!</v>
      </c>
    </row>
    <row r="14" spans="1:15" ht="16.5" customHeight="1">
      <c r="A14" s="233" t="s">
        <v>157</v>
      </c>
      <c r="B14" s="341">
        <v>20218.681370000002</v>
      </c>
      <c r="C14" s="341">
        <v>3311.729695</v>
      </c>
      <c r="D14" s="341">
        <v>20764.906913999999</v>
      </c>
      <c r="E14" s="342">
        <v>16110.061933225314</v>
      </c>
      <c r="F14" s="342">
        <v>2553.6097583655446</v>
      </c>
      <c r="G14" s="342">
        <v>16973.228084437182</v>
      </c>
      <c r="H14" s="342"/>
      <c r="I14" s="342">
        <f t="shared" si="2"/>
        <v>4108.6194367746884</v>
      </c>
      <c r="J14" s="342">
        <f t="shared" si="0"/>
        <v>758.11993663445537</v>
      </c>
      <c r="K14" s="342">
        <f t="shared" si="0"/>
        <v>3791.6788295628176</v>
      </c>
      <c r="L14" s="342"/>
      <c r="M14" s="343">
        <f t="shared" si="3"/>
        <v>0.25503436633605303</v>
      </c>
      <c r="N14" s="343">
        <f t="shared" si="1"/>
        <v>0.29688167275789823</v>
      </c>
      <c r="O14" s="343">
        <f t="shared" si="1"/>
        <v>0.22339173259796241</v>
      </c>
    </row>
    <row r="15" spans="1:15">
      <c r="A15" s="232" t="s">
        <v>158</v>
      </c>
      <c r="B15" s="325">
        <v>7305.5261399999999</v>
      </c>
      <c r="C15" s="325">
        <v>361.51070799999997</v>
      </c>
      <c r="D15" s="325">
        <v>7667.0368479999997</v>
      </c>
      <c r="E15" s="326">
        <v>7873.9404094113233</v>
      </c>
      <c r="F15" s="326">
        <v>357.45693911644764</v>
      </c>
      <c r="G15" s="326">
        <v>8231.3973485277711</v>
      </c>
      <c r="H15" s="326"/>
      <c r="I15" s="326">
        <f t="shared" si="2"/>
        <v>-568.4142694113234</v>
      </c>
      <c r="J15" s="326">
        <f t="shared" si="0"/>
        <v>4.0537688835523227</v>
      </c>
      <c r="K15" s="326">
        <f t="shared" si="0"/>
        <v>-564.36050052777136</v>
      </c>
      <c r="L15" s="326"/>
      <c r="M15" s="327">
        <f t="shared" si="3"/>
        <v>-7.218930292283221E-2</v>
      </c>
      <c r="N15" s="327">
        <f t="shared" si="1"/>
        <v>1.1340579633374315E-2</v>
      </c>
      <c r="O15" s="327">
        <f t="shared" si="1"/>
        <v>-6.8561931423309352E-2</v>
      </c>
    </row>
    <row r="16" spans="1:15">
      <c r="A16" s="232" t="s">
        <v>159</v>
      </c>
      <c r="B16" s="325">
        <v>12528.57215</v>
      </c>
      <c r="C16" s="325">
        <v>109.024018</v>
      </c>
      <c r="D16" s="325">
        <v>12637.596168</v>
      </c>
      <c r="E16" s="326">
        <v>8126.9398021547959</v>
      </c>
      <c r="F16" s="326">
        <v>146.05477529393946</v>
      </c>
      <c r="G16" s="326">
        <v>8272.9945774487351</v>
      </c>
      <c r="H16" s="326"/>
      <c r="I16" s="326">
        <f t="shared" si="2"/>
        <v>4401.6323478452041</v>
      </c>
      <c r="J16" s="326">
        <f t="shared" si="0"/>
        <v>-37.030757293939459</v>
      </c>
      <c r="K16" s="326">
        <f t="shared" si="0"/>
        <v>4364.601590551265</v>
      </c>
      <c r="L16" s="326"/>
      <c r="M16" s="327">
        <f t="shared" si="3"/>
        <v>0.54161005925971595</v>
      </c>
      <c r="N16" s="327">
        <f t="shared" si="1"/>
        <v>-0.25354020243031417</v>
      </c>
      <c r="O16" s="327">
        <f t="shared" si="1"/>
        <v>0.52757215657419687</v>
      </c>
    </row>
    <row r="17" spans="1:15">
      <c r="A17" s="232" t="s">
        <v>160</v>
      </c>
      <c r="B17" s="325">
        <v>384.58308</v>
      </c>
      <c r="C17" s="325">
        <v>75.690817999999993</v>
      </c>
      <c r="D17" s="325">
        <v>460.27389799999997</v>
      </c>
      <c r="E17" s="326">
        <v>109.18172165919364</v>
      </c>
      <c r="F17" s="326">
        <v>359.65443680148172</v>
      </c>
      <c r="G17" s="326">
        <v>468.83615846067539</v>
      </c>
      <c r="H17" s="326"/>
      <c r="I17" s="326">
        <f t="shared" si="2"/>
        <v>275.40135834080638</v>
      </c>
      <c r="J17" s="326">
        <f t="shared" si="0"/>
        <v>-283.96361880148174</v>
      </c>
      <c r="K17" s="326">
        <f t="shared" si="0"/>
        <v>-8.562260460675418</v>
      </c>
      <c r="L17" s="326"/>
      <c r="M17" s="327" t="s">
        <v>252</v>
      </c>
      <c r="N17" s="327">
        <f t="shared" si="1"/>
        <v>-0.78954571317639821</v>
      </c>
      <c r="O17" s="327">
        <f t="shared" si="1"/>
        <v>-1.8262798860880891E-2</v>
      </c>
    </row>
    <row r="18" spans="1:15">
      <c r="A18" s="232" t="s">
        <v>161</v>
      </c>
      <c r="B18" s="325">
        <v>1501.225441</v>
      </c>
      <c r="C18" s="325">
        <v>2765.5041510000001</v>
      </c>
      <c r="D18" s="325">
        <v>2765.5041510000001</v>
      </c>
      <c r="E18" s="326">
        <v>1501.2254405273047</v>
      </c>
      <c r="F18" s="326">
        <v>1690.4436071536759</v>
      </c>
      <c r="G18" s="326">
        <v>1690.4436071536759</v>
      </c>
      <c r="H18" s="326"/>
      <c r="I18" s="326">
        <f t="shared" si="2"/>
        <v>4.7269531933125108E-7</v>
      </c>
      <c r="J18" s="326">
        <f t="shared" si="0"/>
        <v>1075.0605438463242</v>
      </c>
      <c r="K18" s="326">
        <f t="shared" si="0"/>
        <v>1075.0605438463242</v>
      </c>
      <c r="L18" s="326"/>
      <c r="M18" s="327">
        <f t="shared" si="3"/>
        <v>3.1487301654919975E-10</v>
      </c>
      <c r="N18" s="327">
        <f t="shared" si="1"/>
        <v>0.63596356559712897</v>
      </c>
      <c r="O18" s="327">
        <f t="shared" si="1"/>
        <v>0.63596356559712897</v>
      </c>
    </row>
    <row r="19" spans="1:15" ht="13.5" customHeight="1" thickBot="1">
      <c r="A19" s="115" t="s">
        <v>162</v>
      </c>
      <c r="B19" s="329"/>
      <c r="C19" s="329"/>
      <c r="D19" s="329">
        <v>55905.313319355497</v>
      </c>
      <c r="E19" s="168"/>
      <c r="F19" s="168"/>
      <c r="G19" s="168">
        <v>53567.47</v>
      </c>
      <c r="H19" s="168"/>
      <c r="I19" s="168"/>
      <c r="J19" s="168"/>
      <c r="K19" s="168">
        <f t="shared" si="0"/>
        <v>2337.8433193554956</v>
      </c>
      <c r="L19" s="168"/>
      <c r="M19" s="330"/>
      <c r="N19" s="330"/>
      <c r="O19" s="330">
        <f t="shared" si="1"/>
        <v>4.3642966885602208E-2</v>
      </c>
    </row>
    <row r="20" spans="1:15" ht="14.25" customHeight="1" thickBot="1">
      <c r="A20" s="331" t="s">
        <v>163</v>
      </c>
      <c r="B20" s="337"/>
      <c r="C20" s="337"/>
      <c r="D20" s="338">
        <v>0.37142993538703212</v>
      </c>
      <c r="E20" s="332"/>
      <c r="F20" s="332"/>
      <c r="G20" s="333">
        <v>0.31685700452974874</v>
      </c>
      <c r="H20" s="328"/>
      <c r="I20" s="332"/>
      <c r="J20" s="332"/>
      <c r="K20" s="238">
        <f t="shared" si="0"/>
        <v>5.4572930857283375E-2</v>
      </c>
      <c r="L20" s="328"/>
      <c r="M20" s="334"/>
      <c r="N20" s="334"/>
      <c r="O20" s="238">
        <f t="shared" si="1"/>
        <v>0.17223204813879911</v>
      </c>
    </row>
    <row r="21" spans="1:15" s="166" customFormat="1" ht="11.25" customHeight="1">
      <c r="A21" s="378"/>
      <c r="B21" s="378"/>
      <c r="C21" s="378"/>
      <c r="D21" s="378"/>
      <c r="E21" s="176"/>
      <c r="F21" s="176"/>
      <c r="G21" s="176"/>
      <c r="H21" s="176"/>
      <c r="I21" s="165"/>
      <c r="L21" s="176"/>
    </row>
    <row r="22" spans="1:15" s="166" customFormat="1" ht="11.25" customHeight="1" thickBo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customHeight="1" thickBot="1">
      <c r="A23" s="162"/>
      <c r="B23" s="376" t="str">
        <f>+'Gx Business'!G4</f>
        <v>Q3 2021</v>
      </c>
      <c r="C23" s="377"/>
      <c r="D23" s="377"/>
      <c r="E23" s="376" t="str">
        <f>+'Gx Business'!H4</f>
        <v>Q3 2020</v>
      </c>
      <c r="F23" s="377"/>
      <c r="G23" s="377"/>
      <c r="H23" s="174"/>
      <c r="I23" s="376" t="s">
        <v>91</v>
      </c>
      <c r="J23" s="377"/>
      <c r="K23" s="377"/>
      <c r="L23" s="174"/>
      <c r="M23" s="376" t="s">
        <v>92</v>
      </c>
      <c r="N23" s="377"/>
      <c r="O23" s="377"/>
    </row>
    <row r="24" spans="1:15" ht="23.25" customHeight="1">
      <c r="A24" s="379" t="s">
        <v>232</v>
      </c>
      <c r="B24" s="374" t="s">
        <v>164</v>
      </c>
      <c r="C24" s="374" t="s">
        <v>230</v>
      </c>
      <c r="D24" s="374" t="s">
        <v>233</v>
      </c>
      <c r="E24" s="374" t="s">
        <v>164</v>
      </c>
      <c r="F24" s="374" t="s">
        <v>230</v>
      </c>
      <c r="G24" s="374" t="s">
        <v>233</v>
      </c>
      <c r="H24" s="178"/>
      <c r="I24" s="374" t="s">
        <v>164</v>
      </c>
      <c r="J24" s="374" t="s">
        <v>230</v>
      </c>
      <c r="K24" s="374" t="s">
        <v>233</v>
      </c>
      <c r="L24" s="178"/>
      <c r="M24" s="374" t="s">
        <v>164</v>
      </c>
      <c r="N24" s="374" t="s">
        <v>230</v>
      </c>
      <c r="O24" s="374" t="s">
        <v>233</v>
      </c>
    </row>
    <row r="25" spans="1:15" ht="20.25" customHeight="1" thickBot="1">
      <c r="A25" s="380"/>
      <c r="B25" s="375"/>
      <c r="C25" s="375"/>
      <c r="D25" s="375"/>
      <c r="E25" s="375"/>
      <c r="F25" s="375"/>
      <c r="G25" s="375"/>
      <c r="H25" s="178"/>
      <c r="I25" s="375"/>
      <c r="J25" s="375"/>
      <c r="K25" s="375"/>
      <c r="L25" s="178"/>
      <c r="M25" s="375"/>
      <c r="N25" s="375"/>
      <c r="O25" s="375"/>
    </row>
    <row r="26" spans="1:15" ht="16.5" customHeight="1">
      <c r="A26" s="339" t="s">
        <v>149</v>
      </c>
      <c r="B26" s="340">
        <v>3758.7379359999986</v>
      </c>
      <c r="C26" s="340">
        <v>865.57166400000028</v>
      </c>
      <c r="D26" s="340">
        <v>4624.3096000000005</v>
      </c>
      <c r="E26" s="323">
        <v>4146.8970014846136</v>
      </c>
      <c r="F26" s="323">
        <v>860.08016784288066</v>
      </c>
      <c r="G26" s="323">
        <v>5006.9771693274924</v>
      </c>
      <c r="H26" s="168"/>
      <c r="I26" s="323">
        <f>+B26-E26</f>
        <v>-388.15906548461498</v>
      </c>
      <c r="J26" s="323">
        <f t="shared" ref="J26:K41" si="4">+C26-F26</f>
        <v>5.4914961571196272</v>
      </c>
      <c r="K26" s="323">
        <f t="shared" si="4"/>
        <v>-382.66756932749195</v>
      </c>
      <c r="L26" s="168"/>
      <c r="M26" s="324">
        <f>+B26/E26-1</f>
        <v>-9.3602292351522509E-2</v>
      </c>
      <c r="N26" s="324">
        <f t="shared" ref="N26:O41" si="5">+C26/F26-1</f>
        <v>6.3848654607308042E-3</v>
      </c>
      <c r="O26" s="324">
        <f t="shared" si="5"/>
        <v>-7.6426865229523244E-2</v>
      </c>
    </row>
    <row r="27" spans="1:15">
      <c r="A27" s="232" t="s">
        <v>150</v>
      </c>
      <c r="B27" s="325">
        <v>1495.034737</v>
      </c>
      <c r="C27" s="325">
        <v>118.99717600000001</v>
      </c>
      <c r="D27" s="325">
        <v>1614.0319129999998</v>
      </c>
      <c r="E27" s="326">
        <v>2448.2800877795917</v>
      </c>
      <c r="F27" s="326">
        <v>153.38106581611996</v>
      </c>
      <c r="G27" s="326">
        <v>2601.6611535957113</v>
      </c>
      <c r="H27" s="326"/>
      <c r="I27" s="326">
        <f t="shared" ref="I27:I39" si="6">+B27-E27</f>
        <v>-953.24535077959172</v>
      </c>
      <c r="J27" s="326">
        <f t="shared" si="4"/>
        <v>-34.383889816119947</v>
      </c>
      <c r="K27" s="326">
        <f t="shared" si="4"/>
        <v>-987.62924059571151</v>
      </c>
      <c r="L27" s="326"/>
      <c r="M27" s="327">
        <f t="shared" ref="M27:M39" si="7">+B27/E27-1</f>
        <v>-0.38935306280422943</v>
      </c>
      <c r="N27" s="327">
        <f t="shared" si="5"/>
        <v>-0.22417297489209576</v>
      </c>
      <c r="O27" s="327">
        <f t="shared" si="5"/>
        <v>-0.37961486230853936</v>
      </c>
    </row>
    <row r="28" spans="1:15">
      <c r="A28" s="232" t="s">
        <v>151</v>
      </c>
      <c r="B28" s="325">
        <v>2230.9967329999999</v>
      </c>
      <c r="C28" s="325">
        <v>0</v>
      </c>
      <c r="D28" s="325">
        <v>2230.9967329999999</v>
      </c>
      <c r="E28" s="326">
        <v>1655.1135880249599</v>
      </c>
      <c r="F28" s="326">
        <v>0</v>
      </c>
      <c r="G28" s="326">
        <v>1655.1135880249599</v>
      </c>
      <c r="H28" s="326"/>
      <c r="I28" s="326">
        <f t="shared" si="6"/>
        <v>575.88314497504007</v>
      </c>
      <c r="J28" s="326">
        <f t="shared" si="4"/>
        <v>0</v>
      </c>
      <c r="K28" s="326">
        <f t="shared" si="4"/>
        <v>575.88314497504007</v>
      </c>
      <c r="L28" s="326"/>
      <c r="M28" s="327">
        <f t="shared" si="7"/>
        <v>0.34794176613717442</v>
      </c>
      <c r="N28" s="327" t="s">
        <v>252</v>
      </c>
      <c r="O28" s="327">
        <f t="shared" si="5"/>
        <v>0.34794176613717442</v>
      </c>
    </row>
    <row r="29" spans="1:15">
      <c r="A29" s="232" t="s">
        <v>171</v>
      </c>
      <c r="B29" s="325">
        <v>32.706465999999999</v>
      </c>
      <c r="C29" s="325">
        <v>746.5744880000002</v>
      </c>
      <c r="D29" s="325">
        <v>779.28095400000029</v>
      </c>
      <c r="E29" s="326">
        <v>43.503325680060016</v>
      </c>
      <c r="F29" s="326">
        <v>706.69910202676056</v>
      </c>
      <c r="G29" s="326">
        <v>750.20242770682034</v>
      </c>
      <c r="H29" s="326"/>
      <c r="I29" s="326">
        <f t="shared" si="6"/>
        <v>-10.796859680060017</v>
      </c>
      <c r="J29" s="326">
        <f t="shared" si="4"/>
        <v>39.875385973239645</v>
      </c>
      <c r="K29" s="326">
        <f t="shared" si="4"/>
        <v>29.078526293179948</v>
      </c>
      <c r="L29" s="326"/>
      <c r="M29" s="327">
        <f t="shared" si="7"/>
        <v>-0.24818469648652208</v>
      </c>
      <c r="N29" s="327">
        <f t="shared" si="5"/>
        <v>5.6424843131793967E-2</v>
      </c>
      <c r="O29" s="327">
        <f t="shared" si="5"/>
        <v>3.8760906682301366E-2</v>
      </c>
    </row>
    <row r="30" spans="1:15" ht="16.5" customHeight="1">
      <c r="A30" s="233" t="s">
        <v>152</v>
      </c>
      <c r="B30" s="341">
        <v>3650.8356640000002</v>
      </c>
      <c r="C30" s="341">
        <v>548.03253299999983</v>
      </c>
      <c r="D30" s="341">
        <v>2976.3878990000003</v>
      </c>
      <c r="E30" s="342">
        <v>1278.5324794260905</v>
      </c>
      <c r="F30" s="342">
        <v>41.009701888106562</v>
      </c>
      <c r="G30" s="342">
        <v>777.22295608082732</v>
      </c>
      <c r="H30" s="342"/>
      <c r="I30" s="342">
        <f t="shared" si="6"/>
        <v>2372.3031845739097</v>
      </c>
      <c r="J30" s="342">
        <f t="shared" si="4"/>
        <v>507.02283111189325</v>
      </c>
      <c r="K30" s="342">
        <f t="shared" si="4"/>
        <v>2199.164942919173</v>
      </c>
      <c r="L30" s="342"/>
      <c r="M30" s="343">
        <f t="shared" si="7"/>
        <v>1.855489182127616</v>
      </c>
      <c r="N30" s="343">
        <f t="shared" si="5"/>
        <v>12.363484925964254</v>
      </c>
      <c r="O30" s="343">
        <f t="shared" si="5"/>
        <v>2.829516197010618</v>
      </c>
    </row>
    <row r="31" spans="1:15">
      <c r="A31" s="232" t="s">
        <v>153</v>
      </c>
      <c r="B31" s="325">
        <v>503.30047999999999</v>
      </c>
      <c r="C31" s="325">
        <v>0</v>
      </c>
      <c r="D31" s="325">
        <v>1222.4802980000002</v>
      </c>
      <c r="E31" s="326">
        <v>503.30048002405488</v>
      </c>
      <c r="F31" s="326">
        <v>0</v>
      </c>
      <c r="G31" s="326">
        <v>542.31922523337016</v>
      </c>
      <c r="H31" s="326"/>
      <c r="I31" s="326">
        <f t="shared" si="6"/>
        <v>-2.4054884306679014E-8</v>
      </c>
      <c r="J31" s="326">
        <f t="shared" si="4"/>
        <v>0</v>
      </c>
      <c r="K31" s="326">
        <f t="shared" si="4"/>
        <v>680.16107276663001</v>
      </c>
      <c r="L31" s="326"/>
      <c r="M31" s="327">
        <f t="shared" si="7"/>
        <v>-4.7794324053995751E-11</v>
      </c>
      <c r="N31" s="327" t="s">
        <v>252</v>
      </c>
      <c r="O31" s="327">
        <f t="shared" si="5"/>
        <v>1.2541710511441742</v>
      </c>
    </row>
    <row r="32" spans="1:15">
      <c r="A32" s="232" t="s">
        <v>154</v>
      </c>
      <c r="B32" s="325">
        <v>1864.0798320000004</v>
      </c>
      <c r="C32" s="325">
        <v>0</v>
      </c>
      <c r="D32" s="325">
        <v>641.59953400000018</v>
      </c>
      <c r="E32" s="326">
        <v>637.92338074424129</v>
      </c>
      <c r="F32" s="326">
        <v>0</v>
      </c>
      <c r="G32" s="326">
        <v>95.604155510871124</v>
      </c>
      <c r="H32" s="326"/>
      <c r="I32" s="326">
        <f t="shared" si="6"/>
        <v>1226.1564512557591</v>
      </c>
      <c r="J32" s="326">
        <f t="shared" si="4"/>
        <v>0</v>
      </c>
      <c r="K32" s="326">
        <f t="shared" si="4"/>
        <v>545.99537848912905</v>
      </c>
      <c r="L32" s="326"/>
      <c r="M32" s="327">
        <f t="shared" si="7"/>
        <v>1.9221061467056564</v>
      </c>
      <c r="N32" s="327" t="s">
        <v>252</v>
      </c>
      <c r="O32" s="327">
        <f t="shared" si="5"/>
        <v>5.7110004849846101</v>
      </c>
    </row>
    <row r="33" spans="1:15">
      <c r="A33" s="232" t="s">
        <v>155</v>
      </c>
      <c r="B33" s="325">
        <v>1786.7558319999998</v>
      </c>
      <c r="C33" s="325">
        <v>548.03253299999983</v>
      </c>
      <c r="D33" s="325">
        <v>2334.7883650000003</v>
      </c>
      <c r="E33" s="326">
        <v>640.60909868184945</v>
      </c>
      <c r="F33" s="326">
        <v>41.009701888106562</v>
      </c>
      <c r="G33" s="326">
        <v>681.61880056995597</v>
      </c>
      <c r="H33" s="326"/>
      <c r="I33" s="326">
        <f t="shared" si="6"/>
        <v>1146.1467333181504</v>
      </c>
      <c r="J33" s="326">
        <f t="shared" si="4"/>
        <v>507.02283111189325</v>
      </c>
      <c r="K33" s="326">
        <f t="shared" si="4"/>
        <v>1653.1695644300444</v>
      </c>
      <c r="L33" s="326"/>
      <c r="M33" s="327">
        <f t="shared" si="7"/>
        <v>1.7891515054602274</v>
      </c>
      <c r="N33" s="327">
        <f t="shared" si="5"/>
        <v>12.363484925964254</v>
      </c>
      <c r="O33" s="327">
        <f t="shared" si="5"/>
        <v>2.425357931805427</v>
      </c>
    </row>
    <row r="34" spans="1:15" ht="11.25" hidden="1" customHeight="1">
      <c r="A34" s="233" t="s">
        <v>156</v>
      </c>
      <c r="B34" s="341">
        <v>0</v>
      </c>
      <c r="C34" s="341">
        <v>0</v>
      </c>
      <c r="D34" s="341">
        <v>0</v>
      </c>
      <c r="E34" s="342">
        <v>0</v>
      </c>
      <c r="F34" s="342">
        <v>0</v>
      </c>
      <c r="G34" s="342">
        <v>0</v>
      </c>
      <c r="H34" s="342"/>
      <c r="I34" s="342">
        <f t="shared" si="6"/>
        <v>0</v>
      </c>
      <c r="J34" s="342">
        <f t="shared" si="4"/>
        <v>0</v>
      </c>
      <c r="K34" s="342">
        <f t="shared" si="4"/>
        <v>0</v>
      </c>
      <c r="L34" s="342"/>
      <c r="M34" s="343" t="e">
        <f t="shared" si="7"/>
        <v>#DIV/0!</v>
      </c>
      <c r="N34" s="343" t="e">
        <f t="shared" si="5"/>
        <v>#DIV/0!</v>
      </c>
      <c r="O34" s="343" t="e">
        <f t="shared" si="5"/>
        <v>#DIV/0!</v>
      </c>
    </row>
    <row r="35" spans="1:15" ht="15.75" customHeight="1">
      <c r="A35" s="233" t="s">
        <v>157</v>
      </c>
      <c r="B35" s="341">
        <v>7409.5736000000015</v>
      </c>
      <c r="C35" s="341">
        <v>1413.604198</v>
      </c>
      <c r="D35" s="341">
        <v>7600.6974999999984</v>
      </c>
      <c r="E35" s="342">
        <v>5425.4305193468572</v>
      </c>
      <c r="F35" s="342">
        <v>901.08443328134967</v>
      </c>
      <c r="G35" s="342">
        <v>5784.1957273948356</v>
      </c>
      <c r="H35" s="342"/>
      <c r="I35" s="342">
        <f t="shared" si="6"/>
        <v>1984.1430806531444</v>
      </c>
      <c r="J35" s="342">
        <f t="shared" si="4"/>
        <v>512.51976471865032</v>
      </c>
      <c r="K35" s="342">
        <f t="shared" si="4"/>
        <v>1816.5017726051628</v>
      </c>
      <c r="L35" s="342"/>
      <c r="M35" s="343">
        <f t="shared" si="7"/>
        <v>0.36571163773598681</v>
      </c>
      <c r="N35" s="343">
        <f t="shared" si="5"/>
        <v>0.56878106622292957</v>
      </c>
      <c r="O35" s="343">
        <f t="shared" si="5"/>
        <v>0.31404569593002063</v>
      </c>
    </row>
    <row r="36" spans="1:15">
      <c r="A36" s="232" t="s">
        <v>158</v>
      </c>
      <c r="B36" s="325">
        <v>2591.0353589999995</v>
      </c>
      <c r="C36" s="325">
        <v>132.25103399999998</v>
      </c>
      <c r="D36" s="325">
        <v>2723.2863929999994</v>
      </c>
      <c r="E36" s="326">
        <v>2778.3833571949099</v>
      </c>
      <c r="F36" s="326">
        <v>124.47939802287067</v>
      </c>
      <c r="G36" s="326">
        <v>2902.8627552177804</v>
      </c>
      <c r="H36" s="326"/>
      <c r="I36" s="326">
        <f t="shared" si="6"/>
        <v>-187.34799819491036</v>
      </c>
      <c r="J36" s="326">
        <f t="shared" si="4"/>
        <v>7.7716359771293071</v>
      </c>
      <c r="K36" s="326">
        <f t="shared" si="4"/>
        <v>-179.57636221778102</v>
      </c>
      <c r="L36" s="326"/>
      <c r="M36" s="327">
        <f t="shared" si="7"/>
        <v>-6.7430578904726479E-2</v>
      </c>
      <c r="N36" s="327">
        <f t="shared" si="5"/>
        <v>6.2433110221993715E-2</v>
      </c>
      <c r="O36" s="327">
        <f t="shared" si="5"/>
        <v>-6.1861816200231901E-2</v>
      </c>
    </row>
    <row r="37" spans="1:15">
      <c r="A37" s="232" t="s">
        <v>159</v>
      </c>
      <c r="B37" s="325">
        <v>4449.0866689999993</v>
      </c>
      <c r="C37" s="325">
        <v>42.361793000000006</v>
      </c>
      <c r="D37" s="325">
        <v>4491.4484619999994</v>
      </c>
      <c r="E37" s="326">
        <v>2554.8695404927521</v>
      </c>
      <c r="F37" s="326">
        <v>53.161413790030778</v>
      </c>
      <c r="G37" s="326">
        <v>2608.0309542827827</v>
      </c>
      <c r="H37" s="326"/>
      <c r="I37" s="326">
        <f t="shared" si="6"/>
        <v>1894.2171285072473</v>
      </c>
      <c r="J37" s="326">
        <f t="shared" si="4"/>
        <v>-10.799620790030772</v>
      </c>
      <c r="K37" s="326">
        <f t="shared" si="4"/>
        <v>1883.4175077172167</v>
      </c>
      <c r="L37" s="326"/>
      <c r="M37" s="327">
        <f t="shared" si="7"/>
        <v>0.74141442390123524</v>
      </c>
      <c r="N37" s="327">
        <f t="shared" si="5"/>
        <v>-0.20314773479662418</v>
      </c>
      <c r="O37" s="327">
        <f t="shared" si="5"/>
        <v>0.72216071846247054</v>
      </c>
    </row>
    <row r="38" spans="1:15">
      <c r="A38" s="232" t="s">
        <v>160</v>
      </c>
      <c r="B38" s="325">
        <v>369.451572</v>
      </c>
      <c r="C38" s="325">
        <v>16.511072999999989</v>
      </c>
      <c r="D38" s="325">
        <v>385.96264499999995</v>
      </c>
      <c r="E38" s="326">
        <v>92.177621659193647</v>
      </c>
      <c r="F38" s="326">
        <v>181.12439623507814</v>
      </c>
      <c r="G38" s="326">
        <v>273.30201789427178</v>
      </c>
      <c r="H38" s="326"/>
      <c r="I38" s="326">
        <f t="shared" si="6"/>
        <v>277.27395034080632</v>
      </c>
      <c r="J38" s="326">
        <f t="shared" si="4"/>
        <v>-164.61332323507816</v>
      </c>
      <c r="K38" s="326">
        <f t="shared" si="4"/>
        <v>112.66062710572817</v>
      </c>
      <c r="L38" s="326"/>
      <c r="M38" s="327">
        <f t="shared" si="7"/>
        <v>3.008039753574522</v>
      </c>
      <c r="N38" s="327">
        <f t="shared" si="5"/>
        <v>-0.90884125306581809</v>
      </c>
      <c r="O38" s="327">
        <f t="shared" si="5"/>
        <v>0.41222025352667346</v>
      </c>
    </row>
    <row r="39" spans="1:15">
      <c r="A39" s="232" t="s">
        <v>161</v>
      </c>
      <c r="B39" s="325">
        <v>503.30047999999999</v>
      </c>
      <c r="C39" s="325">
        <v>1222.4802980000002</v>
      </c>
      <c r="D39" s="325">
        <v>1222.4802980000002</v>
      </c>
      <c r="E39" s="326">
        <v>503.30048002405488</v>
      </c>
      <c r="F39" s="326">
        <v>542.31922523337016</v>
      </c>
      <c r="G39" s="326">
        <v>542.31922523337016</v>
      </c>
      <c r="H39" s="326"/>
      <c r="I39" s="326">
        <f t="shared" si="6"/>
        <v>-2.4054884306679014E-8</v>
      </c>
      <c r="J39" s="326">
        <f t="shared" si="4"/>
        <v>680.16107276663001</v>
      </c>
      <c r="K39" s="326">
        <f t="shared" si="4"/>
        <v>680.16107276663001</v>
      </c>
      <c r="L39" s="326"/>
      <c r="M39" s="327">
        <f t="shared" si="7"/>
        <v>-4.7794324053995751E-11</v>
      </c>
      <c r="N39" s="327">
        <f t="shared" si="5"/>
        <v>1.2541710511441742</v>
      </c>
      <c r="O39" s="327">
        <f t="shared" si="5"/>
        <v>1.2541710511441742</v>
      </c>
    </row>
    <row r="40" spans="1:15" ht="13.5" customHeight="1" thickBot="1">
      <c r="A40" s="115" t="s">
        <v>162</v>
      </c>
      <c r="B40" s="329"/>
      <c r="C40" s="329"/>
      <c r="D40" s="329">
        <v>18826.266221203572</v>
      </c>
      <c r="E40" s="168"/>
      <c r="F40" s="168"/>
      <c r="G40" s="168">
        <v>17637.370000000003</v>
      </c>
      <c r="H40" s="168"/>
      <c r="I40" s="168"/>
      <c r="J40" s="168"/>
      <c r="K40" s="168">
        <f t="shared" si="4"/>
        <v>1188.8962212035694</v>
      </c>
      <c r="L40" s="168"/>
      <c r="M40" s="330"/>
      <c r="N40" s="330"/>
      <c r="O40" s="330">
        <f t="shared" si="5"/>
        <v>6.7407794994580827E-2</v>
      </c>
    </row>
    <row r="41" spans="1:15" ht="15" customHeight="1" thickBot="1">
      <c r="A41" s="331" t="s">
        <v>163</v>
      </c>
      <c r="B41" s="337"/>
      <c r="C41" s="337"/>
      <c r="D41" s="338">
        <v>0.40372835541014052</v>
      </c>
      <c r="E41" s="332"/>
      <c r="F41" s="332"/>
      <c r="G41" s="333">
        <v>0.32795114733063008</v>
      </c>
      <c r="H41" s="328"/>
      <c r="I41" s="332"/>
      <c r="J41" s="332"/>
      <c r="K41" s="238">
        <f t="shared" si="4"/>
        <v>7.5777208079510439E-2</v>
      </c>
      <c r="L41" s="328"/>
      <c r="M41" s="334"/>
      <c r="N41" s="334"/>
      <c r="O41" s="238">
        <f t="shared" si="5"/>
        <v>0.23106248810623686</v>
      </c>
    </row>
    <row r="42" spans="1:15">
      <c r="A42" s="164"/>
      <c r="B42" s="164"/>
      <c r="C42" s="164"/>
      <c r="D42" s="164"/>
      <c r="E42" s="164"/>
      <c r="F42" s="164"/>
      <c r="G42" s="164"/>
      <c r="H42" s="164"/>
      <c r="L42" s="164"/>
    </row>
  </sheetData>
  <mergeCells count="35">
    <mergeCell ref="D3:D4"/>
    <mergeCell ref="F3:F4"/>
    <mergeCell ref="G3:G4"/>
    <mergeCell ref="N3:N4"/>
    <mergeCell ref="M24:M25"/>
    <mergeCell ref="N24:N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27"/>
  <sheetViews>
    <sheetView showGridLines="0" zoomScaleNormal="100" workbookViewId="0">
      <selection activeCell="A2" sqref="A2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6" t="str">
        <f>+'Gx Physical Data Chile'!B2:D2</f>
        <v>Sep-21</v>
      </c>
      <c r="C2" s="377"/>
      <c r="D2" s="377"/>
      <c r="E2" s="376" t="str">
        <f>+'Gx Physical Data Chile'!E2:G2</f>
        <v>Sep-20</v>
      </c>
      <c r="F2" s="377"/>
      <c r="G2" s="377"/>
      <c r="H2" s="174"/>
      <c r="I2" s="376" t="s">
        <v>91</v>
      </c>
      <c r="J2" s="377"/>
      <c r="K2" s="377"/>
      <c r="L2" s="174"/>
      <c r="M2" s="376" t="s">
        <v>92</v>
      </c>
      <c r="N2" s="377"/>
      <c r="O2" s="377"/>
    </row>
    <row r="3" spans="1:15" ht="20.25" customHeight="1">
      <c r="A3" s="379" t="s">
        <v>242</v>
      </c>
      <c r="B3" s="374" t="s">
        <v>164</v>
      </c>
      <c r="C3" s="374" t="s">
        <v>230</v>
      </c>
      <c r="D3" s="374" t="s">
        <v>233</v>
      </c>
      <c r="E3" s="374" t="s">
        <v>164</v>
      </c>
      <c r="F3" s="374" t="s">
        <v>230</v>
      </c>
      <c r="G3" s="374" t="s">
        <v>233</v>
      </c>
      <c r="H3" s="175"/>
      <c r="I3" s="374" t="s">
        <v>164</v>
      </c>
      <c r="J3" s="374" t="s">
        <v>230</v>
      </c>
      <c r="K3" s="374" t="s">
        <v>233</v>
      </c>
      <c r="L3" s="175"/>
      <c r="M3" s="374" t="s">
        <v>164</v>
      </c>
      <c r="N3" s="374" t="s">
        <v>230</v>
      </c>
      <c r="O3" s="374" t="s">
        <v>233</v>
      </c>
    </row>
    <row r="4" spans="1:15" ht="20.25" customHeight="1" thickBot="1">
      <c r="A4" s="380"/>
      <c r="B4" s="375"/>
      <c r="C4" s="375"/>
      <c r="D4" s="375"/>
      <c r="E4" s="375"/>
      <c r="F4" s="375"/>
      <c r="G4" s="375"/>
      <c r="H4" s="175"/>
      <c r="I4" s="375"/>
      <c r="J4" s="375"/>
      <c r="K4" s="375"/>
      <c r="L4" s="175"/>
      <c r="M4" s="375"/>
      <c r="N4" s="375"/>
      <c r="O4" s="375"/>
    </row>
    <row r="5" spans="1:15" ht="18" customHeight="1">
      <c r="A5" s="115" t="s">
        <v>149</v>
      </c>
      <c r="B5" s="329">
        <v>11357.637495999999</v>
      </c>
      <c r="C5" s="329">
        <v>2444.4948650000001</v>
      </c>
      <c r="D5" s="329">
        <v>13802.132361</v>
      </c>
      <c r="E5" s="168">
        <v>11579.328660818224</v>
      </c>
      <c r="F5" s="168">
        <v>2445.2606078760705</v>
      </c>
      <c r="G5" s="168">
        <v>14024.589268694293</v>
      </c>
      <c r="H5" s="168"/>
      <c r="I5" s="323">
        <f>+B5-E5</f>
        <v>-221.69116481822493</v>
      </c>
      <c r="J5" s="323">
        <f t="shared" ref="J5:K13" si="0">+C5-F5</f>
        <v>-0.7657428760703624</v>
      </c>
      <c r="K5" s="323">
        <f t="shared" si="0"/>
        <v>-222.45690769429348</v>
      </c>
      <c r="L5" s="168"/>
      <c r="M5" s="324">
        <f>+B5/E5-1</f>
        <v>-1.9145424688425727E-2</v>
      </c>
      <c r="N5" s="324">
        <f t="shared" ref="N5:O13" si="1">+C5/F5-1</f>
        <v>-3.1315389190167409E-4</v>
      </c>
      <c r="O5" s="324">
        <f t="shared" si="1"/>
        <v>-1.5861919620766551E-2</v>
      </c>
    </row>
    <row r="6" spans="1:15">
      <c r="A6" s="232" t="s">
        <v>150</v>
      </c>
      <c r="B6" s="325">
        <v>5186.3637600000002</v>
      </c>
      <c r="C6" s="325">
        <v>244.86843400000001</v>
      </c>
      <c r="D6" s="325">
        <v>5431.2321940000002</v>
      </c>
      <c r="E6" s="326">
        <v>6066.382054552796</v>
      </c>
      <c r="F6" s="326">
        <v>295.74576745699994</v>
      </c>
      <c r="G6" s="326">
        <v>6362.1278220097956</v>
      </c>
      <c r="H6" s="169"/>
      <c r="I6" s="326">
        <f t="shared" ref="I6:I7" si="2">+B6-E6</f>
        <v>-880.01829455279585</v>
      </c>
      <c r="J6" s="326">
        <f t="shared" si="0"/>
        <v>-50.877333456999935</v>
      </c>
      <c r="K6" s="326">
        <f t="shared" si="0"/>
        <v>-930.89562800979547</v>
      </c>
      <c r="L6" s="169"/>
      <c r="M6" s="327">
        <f t="shared" ref="M6" si="3">+B6/E6-1</f>
        <v>-0.14506476622130082</v>
      </c>
      <c r="N6" s="327">
        <f t="shared" si="1"/>
        <v>-0.1720306393375427</v>
      </c>
      <c r="O6" s="327">
        <f t="shared" si="1"/>
        <v>-0.14631828439368355</v>
      </c>
    </row>
    <row r="7" spans="1:15">
      <c r="A7" s="232" t="s">
        <v>244</v>
      </c>
      <c r="B7" s="325">
        <v>1773.7614369999999</v>
      </c>
      <c r="C7" s="325">
        <v>0</v>
      </c>
      <c r="D7" s="325">
        <v>1773.7614369999999</v>
      </c>
      <c r="E7" s="326">
        <v>1550.5268295571148</v>
      </c>
      <c r="F7" s="326">
        <v>0</v>
      </c>
      <c r="G7" s="326">
        <v>1550.5268295571148</v>
      </c>
      <c r="H7" s="169"/>
      <c r="I7" s="326">
        <f t="shared" si="2"/>
        <v>223.23460744288514</v>
      </c>
      <c r="J7" s="326" t="s">
        <v>252</v>
      </c>
      <c r="K7" s="326">
        <f t="shared" si="0"/>
        <v>223.23460744288514</v>
      </c>
      <c r="L7" s="169"/>
      <c r="M7" s="327">
        <f t="shared" ref="M7:M10" si="4">+B7/E7-1</f>
        <v>0.14397339226090589</v>
      </c>
      <c r="N7" s="327" t="s">
        <v>252</v>
      </c>
      <c r="O7" s="327">
        <f t="shared" ref="O7:O11" si="5">+D7/G7-1</f>
        <v>0.14397339226090589</v>
      </c>
    </row>
    <row r="8" spans="1:15">
      <c r="A8" s="232" t="s">
        <v>245</v>
      </c>
      <c r="B8" s="325">
        <v>4311.1415999999999</v>
      </c>
      <c r="C8" s="325">
        <v>0</v>
      </c>
      <c r="D8" s="325">
        <v>4311.1415999999999</v>
      </c>
      <c r="E8" s="326">
        <v>3867.713831984332</v>
      </c>
      <c r="F8" s="326">
        <v>0</v>
      </c>
      <c r="G8" s="326">
        <v>3867.713831984332</v>
      </c>
      <c r="H8" s="169"/>
      <c r="I8" s="326">
        <f t="shared" ref="I8:I10" si="6">+B8-E8</f>
        <v>443.42776801566788</v>
      </c>
      <c r="J8" s="326" t="s">
        <v>252</v>
      </c>
      <c r="K8" s="326">
        <f t="shared" ref="K8:K11" si="7">+D8-G8</f>
        <v>443.42776801566788</v>
      </c>
      <c r="L8" s="169"/>
      <c r="M8" s="327">
        <f t="shared" si="4"/>
        <v>0.11464854621578024</v>
      </c>
      <c r="N8" s="327" t="s">
        <v>252</v>
      </c>
      <c r="O8" s="327">
        <f t="shared" si="5"/>
        <v>0.11464854621578024</v>
      </c>
    </row>
    <row r="9" spans="1:15">
      <c r="A9" s="232" t="s">
        <v>246</v>
      </c>
      <c r="B9" s="325">
        <v>0</v>
      </c>
      <c r="C9" s="325">
        <v>805.39104099999997</v>
      </c>
      <c r="D9" s="325">
        <v>805.39104099999997</v>
      </c>
      <c r="E9" s="326">
        <v>0</v>
      </c>
      <c r="F9" s="326">
        <v>808.60713086404019</v>
      </c>
      <c r="G9" s="326">
        <v>808.60713086404019</v>
      </c>
      <c r="H9" s="169"/>
      <c r="I9" s="326" t="s">
        <v>252</v>
      </c>
      <c r="J9" s="326">
        <f t="shared" ref="J9:J11" si="8">+C9-F9</f>
        <v>-3.2160898640402138</v>
      </c>
      <c r="K9" s="326">
        <f t="shared" si="7"/>
        <v>-3.2160898640402138</v>
      </c>
      <c r="L9" s="169"/>
      <c r="M9" s="327" t="s">
        <v>252</v>
      </c>
      <c r="N9" s="327">
        <f t="shared" ref="N9:N11" si="9">+C9/F9-1</f>
        <v>-3.9773206805678862E-3</v>
      </c>
      <c r="O9" s="327">
        <f t="shared" si="5"/>
        <v>-3.9773206805678862E-3</v>
      </c>
    </row>
    <row r="10" spans="1:15">
      <c r="A10" s="232" t="s">
        <v>247</v>
      </c>
      <c r="B10" s="325">
        <v>86.370699000000002</v>
      </c>
      <c r="C10" s="325">
        <v>1180.220231</v>
      </c>
      <c r="D10" s="325">
        <v>1266.5909300000001</v>
      </c>
      <c r="E10" s="326">
        <v>94.705944723980011</v>
      </c>
      <c r="F10" s="326">
        <v>1180.6233584020301</v>
      </c>
      <c r="G10" s="326">
        <v>1275.3293031260102</v>
      </c>
      <c r="H10" s="169"/>
      <c r="I10" s="326">
        <f t="shared" si="6"/>
        <v>-8.3352457239800088</v>
      </c>
      <c r="J10" s="326">
        <f t="shared" si="8"/>
        <v>-0.40312740203012254</v>
      </c>
      <c r="K10" s="326">
        <f t="shared" si="7"/>
        <v>-8.738373126010174</v>
      </c>
      <c r="L10" s="169"/>
      <c r="M10" s="327">
        <f t="shared" si="4"/>
        <v>-8.8011853408706653E-2</v>
      </c>
      <c r="N10" s="327">
        <f t="shared" si="9"/>
        <v>-3.4145301222543445E-4</v>
      </c>
      <c r="O10" s="327">
        <f t="shared" si="5"/>
        <v>-6.8518563045569802E-3</v>
      </c>
    </row>
    <row r="11" spans="1:15">
      <c r="A11" s="232" t="s">
        <v>248</v>
      </c>
      <c r="B11" s="325">
        <v>0</v>
      </c>
      <c r="C11" s="325">
        <v>214.01515900000001</v>
      </c>
      <c r="D11" s="325">
        <v>214.01515900000001</v>
      </c>
      <c r="E11" s="326">
        <v>0</v>
      </c>
      <c r="F11" s="326">
        <v>160.28435115299999</v>
      </c>
      <c r="G11" s="326">
        <v>160.28435115299999</v>
      </c>
      <c r="H11" s="169"/>
      <c r="I11" s="326" t="s">
        <v>252</v>
      </c>
      <c r="J11" s="326">
        <f t="shared" si="8"/>
        <v>53.730807847000023</v>
      </c>
      <c r="K11" s="326">
        <f t="shared" si="7"/>
        <v>53.730807847000023</v>
      </c>
      <c r="L11" s="169"/>
      <c r="M11" s="327" t="s">
        <v>252</v>
      </c>
      <c r="N11" s="327">
        <f t="shared" si="9"/>
        <v>0.33522179464488766</v>
      </c>
      <c r="O11" s="327">
        <f t="shared" si="5"/>
        <v>0.33522179464488766</v>
      </c>
    </row>
    <row r="12" spans="1:15" ht="13.5" customHeight="1" thickBot="1">
      <c r="A12" s="115" t="s">
        <v>249</v>
      </c>
      <c r="B12" s="329"/>
      <c r="C12" s="329"/>
      <c r="D12" s="329">
        <v>60828.702437168991</v>
      </c>
      <c r="E12" s="168"/>
      <c r="F12" s="168"/>
      <c r="G12" s="168">
        <v>58030.349523844583</v>
      </c>
      <c r="H12" s="168"/>
      <c r="I12" s="168"/>
      <c r="J12" s="168"/>
      <c r="K12" s="168">
        <f t="shared" si="0"/>
        <v>2798.3529133244083</v>
      </c>
      <c r="L12" s="168"/>
      <c r="M12" s="330"/>
      <c r="N12" s="330"/>
      <c r="O12" s="330">
        <f t="shared" si="1"/>
        <v>4.8222230889279238E-2</v>
      </c>
    </row>
    <row r="13" spans="1:15" ht="14.25" customHeight="1" thickBot="1">
      <c r="A13" s="331" t="s">
        <v>250</v>
      </c>
      <c r="B13" s="337"/>
      <c r="C13" s="337"/>
      <c r="D13" s="338">
        <v>0.22690164031127344</v>
      </c>
      <c r="E13" s="332"/>
      <c r="F13" s="332"/>
      <c r="G13" s="333">
        <v>0.24167680160071434</v>
      </c>
      <c r="H13" s="328"/>
      <c r="I13" s="332"/>
      <c r="J13" s="332"/>
      <c r="K13" s="238">
        <f t="shared" si="0"/>
        <v>-1.4775161289440897E-2</v>
      </c>
      <c r="L13" s="328"/>
      <c r="M13" s="334"/>
      <c r="N13" s="334"/>
      <c r="O13" s="238">
        <f t="shared" si="1"/>
        <v>-6.1136034536950046E-2</v>
      </c>
    </row>
    <row r="14" spans="1:15" s="166" customFormat="1" ht="11.25" customHeight="1">
      <c r="A14" s="378"/>
      <c r="B14" s="378"/>
      <c r="C14" s="378"/>
      <c r="D14" s="378"/>
      <c r="E14" s="176"/>
      <c r="F14" s="176"/>
      <c r="G14" s="176"/>
      <c r="H14" s="176"/>
      <c r="I14" s="165"/>
      <c r="L14" s="176"/>
    </row>
    <row r="15" spans="1:15" s="166" customFormat="1" ht="11.25" customHeight="1" thickBo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customHeight="1" thickBot="1">
      <c r="A16" s="162"/>
      <c r="B16" s="376" t="str">
        <f>+'Gx Business'!G4</f>
        <v>Q3 2021</v>
      </c>
      <c r="C16" s="376"/>
      <c r="D16" s="376"/>
      <c r="E16" s="376" t="str">
        <f>+'Gx Business'!H4</f>
        <v>Q3 2020</v>
      </c>
      <c r="F16" s="376"/>
      <c r="G16" s="376"/>
      <c r="H16" s="174"/>
      <c r="I16" s="376" t="s">
        <v>91</v>
      </c>
      <c r="J16" s="376"/>
      <c r="K16" s="376"/>
      <c r="L16" s="174"/>
      <c r="M16" s="376" t="s">
        <v>92</v>
      </c>
      <c r="N16" s="376"/>
      <c r="O16" s="376"/>
    </row>
    <row r="17" spans="1:15" ht="23.25" customHeight="1">
      <c r="A17" s="379" t="s">
        <v>243</v>
      </c>
      <c r="B17" s="382" t="s">
        <v>164</v>
      </c>
      <c r="C17" s="382" t="s">
        <v>230</v>
      </c>
      <c r="D17" s="382" t="s">
        <v>233</v>
      </c>
      <c r="E17" s="382" t="s">
        <v>164</v>
      </c>
      <c r="F17" s="382" t="s">
        <v>230</v>
      </c>
      <c r="G17" s="382" t="s">
        <v>233</v>
      </c>
      <c r="H17" s="175"/>
      <c r="I17" s="382" t="s">
        <v>164</v>
      </c>
      <c r="J17" s="382" t="s">
        <v>230</v>
      </c>
      <c r="K17" s="382" t="s">
        <v>233</v>
      </c>
      <c r="L17" s="175"/>
      <c r="M17" s="382" t="s">
        <v>164</v>
      </c>
      <c r="N17" s="382" t="s">
        <v>230</v>
      </c>
      <c r="O17" s="382" t="s">
        <v>233</v>
      </c>
    </row>
    <row r="18" spans="1:15" ht="20.25" customHeight="1" thickBot="1">
      <c r="A18" s="381"/>
      <c r="B18" s="375"/>
      <c r="C18" s="375"/>
      <c r="D18" s="375"/>
      <c r="E18" s="375"/>
      <c r="F18" s="375"/>
      <c r="G18" s="375"/>
      <c r="H18" s="175"/>
      <c r="I18" s="375"/>
      <c r="J18" s="375"/>
      <c r="K18" s="375"/>
      <c r="L18" s="175"/>
      <c r="M18" s="375"/>
      <c r="N18" s="375"/>
      <c r="O18" s="375"/>
    </row>
    <row r="19" spans="1:15" ht="16.5" customHeight="1">
      <c r="A19" s="115" t="s">
        <v>149</v>
      </c>
      <c r="B19" s="329">
        <v>3758.7379359999986</v>
      </c>
      <c r="C19" s="329">
        <v>865.57166400000028</v>
      </c>
      <c r="D19" s="329">
        <v>4624.3096000000005</v>
      </c>
      <c r="E19" s="168">
        <v>4146.8970014846136</v>
      </c>
      <c r="F19" s="168">
        <v>860.08016784288066</v>
      </c>
      <c r="G19" s="168">
        <v>5006.9771693274924</v>
      </c>
      <c r="H19" s="168"/>
      <c r="I19" s="323">
        <f>+B19-E19</f>
        <v>-388.15906548461498</v>
      </c>
      <c r="J19" s="323">
        <f t="shared" ref="J19:K27" si="10">+C19-F19</f>
        <v>5.4914961571196272</v>
      </c>
      <c r="K19" s="323">
        <f t="shared" si="10"/>
        <v>-382.66756932749195</v>
      </c>
      <c r="L19" s="168"/>
      <c r="M19" s="324">
        <f>+B19/E19-1</f>
        <v>-9.3602292351522509E-2</v>
      </c>
      <c r="N19" s="324">
        <f t="shared" ref="N19:O27" si="11">+C19/F19-1</f>
        <v>6.3848654607308042E-3</v>
      </c>
      <c r="O19" s="324">
        <f t="shared" si="11"/>
        <v>-7.6426865229523244E-2</v>
      </c>
    </row>
    <row r="20" spans="1:15">
      <c r="A20" s="232" t="s">
        <v>150</v>
      </c>
      <c r="B20" s="325">
        <v>1495.034737</v>
      </c>
      <c r="C20" s="325">
        <v>118.99717600000001</v>
      </c>
      <c r="D20" s="325">
        <v>1614.0319129999998</v>
      </c>
      <c r="E20" s="326">
        <v>2448.2800877795917</v>
      </c>
      <c r="F20" s="326">
        <v>153.38106581611996</v>
      </c>
      <c r="G20" s="326">
        <v>2601.6611535957113</v>
      </c>
      <c r="H20" s="169"/>
      <c r="I20" s="326">
        <f t="shared" ref="I20" si="12">+B20-E20</f>
        <v>-953.24535077959172</v>
      </c>
      <c r="J20" s="326">
        <f t="shared" si="10"/>
        <v>-34.383889816119947</v>
      </c>
      <c r="K20" s="326">
        <f t="shared" si="10"/>
        <v>-987.62924059571151</v>
      </c>
      <c r="L20" s="169"/>
      <c r="M20" s="327">
        <f t="shared" ref="M20" si="13">+B20/E20-1</f>
        <v>-0.38935306280422943</v>
      </c>
      <c r="N20" s="327">
        <f t="shared" si="11"/>
        <v>-0.22417297489209576</v>
      </c>
      <c r="O20" s="327">
        <f t="shared" si="11"/>
        <v>-0.37961486230853936</v>
      </c>
    </row>
    <row r="21" spans="1:15">
      <c r="A21" s="232" t="s">
        <v>244</v>
      </c>
      <c r="B21" s="325">
        <v>537.07478399999991</v>
      </c>
      <c r="C21" s="325">
        <v>0</v>
      </c>
      <c r="D21" s="325">
        <v>537.07478399999991</v>
      </c>
      <c r="E21" s="326">
        <v>562.83172956078522</v>
      </c>
      <c r="F21" s="326">
        <v>0</v>
      </c>
      <c r="G21" s="326">
        <v>562.83172956078522</v>
      </c>
      <c r="H21" s="169"/>
      <c r="I21" s="326">
        <f t="shared" ref="I21:I24" si="14">+B21-E21</f>
        <v>-25.756945560785311</v>
      </c>
      <c r="J21" s="326" t="s">
        <v>252</v>
      </c>
      <c r="K21" s="326">
        <f t="shared" ref="K21:K25" si="15">+D21-G21</f>
        <v>-25.756945560785311</v>
      </c>
      <c r="L21" s="169"/>
      <c r="M21" s="327">
        <f t="shared" ref="M21:M24" si="16">+B21/E21-1</f>
        <v>-4.5763137023005385E-2</v>
      </c>
      <c r="N21" s="327" t="s">
        <v>252</v>
      </c>
      <c r="O21" s="327">
        <f t="shared" ref="O21:O25" si="17">+D21/G21-1</f>
        <v>-4.5763137023005385E-2</v>
      </c>
    </row>
    <row r="22" spans="1:15">
      <c r="A22" s="232" t="s">
        <v>245</v>
      </c>
      <c r="B22" s="325">
        <v>1693.921949</v>
      </c>
      <c r="C22" s="325">
        <v>0</v>
      </c>
      <c r="D22" s="325">
        <v>1693.921949</v>
      </c>
      <c r="E22" s="326">
        <v>1092.281858464175</v>
      </c>
      <c r="F22" s="326">
        <v>0</v>
      </c>
      <c r="G22" s="326">
        <v>1092.281858464175</v>
      </c>
      <c r="H22" s="169"/>
      <c r="I22" s="326">
        <f t="shared" si="14"/>
        <v>601.64009053582504</v>
      </c>
      <c r="J22" s="326" t="s">
        <v>252</v>
      </c>
      <c r="K22" s="326">
        <f t="shared" si="15"/>
        <v>601.64009053582504</v>
      </c>
      <c r="L22" s="169"/>
      <c r="M22" s="327">
        <f t="shared" si="16"/>
        <v>0.55081029303349704</v>
      </c>
      <c r="N22" s="327" t="s">
        <v>252</v>
      </c>
      <c r="O22" s="327">
        <f t="shared" si="17"/>
        <v>0.55081029303349704</v>
      </c>
    </row>
    <row r="23" spans="1:15">
      <c r="A23" s="232" t="s">
        <v>246</v>
      </c>
      <c r="B23" s="325">
        <v>0</v>
      </c>
      <c r="C23" s="325">
        <v>256.69735800000001</v>
      </c>
      <c r="D23" s="325">
        <v>256.69735800000001</v>
      </c>
      <c r="E23" s="326">
        <v>0</v>
      </c>
      <c r="F23" s="326">
        <v>243.78202929766019</v>
      </c>
      <c r="G23" s="326">
        <v>243.78202929766019</v>
      </c>
      <c r="H23" s="169"/>
      <c r="I23" s="326" t="s">
        <v>252</v>
      </c>
      <c r="J23" s="326">
        <f t="shared" ref="J23:J25" si="18">+C23-F23</f>
        <v>12.915328702339821</v>
      </c>
      <c r="K23" s="326">
        <f t="shared" si="15"/>
        <v>12.915328702339821</v>
      </c>
      <c r="L23" s="169"/>
      <c r="M23" s="327" t="s">
        <v>252</v>
      </c>
      <c r="N23" s="327">
        <f t="shared" ref="N23:N25" si="19">+C23/F23-1</f>
        <v>5.2979002347092852E-2</v>
      </c>
      <c r="O23" s="327">
        <f t="shared" si="17"/>
        <v>5.2979002347092852E-2</v>
      </c>
    </row>
    <row r="24" spans="1:15">
      <c r="A24" s="232" t="s">
        <v>247</v>
      </c>
      <c r="B24" s="325">
        <v>32.706465999999999</v>
      </c>
      <c r="C24" s="325">
        <v>408.45455500000003</v>
      </c>
      <c r="D24" s="325">
        <v>441.16102100000001</v>
      </c>
      <c r="E24" s="326">
        <v>43.503325680060016</v>
      </c>
      <c r="F24" s="326">
        <v>420.62461057510018</v>
      </c>
      <c r="G24" s="326">
        <v>464.12793625516019</v>
      </c>
      <c r="H24" s="169"/>
      <c r="I24" s="326">
        <f t="shared" si="14"/>
        <v>-10.796859680060017</v>
      </c>
      <c r="J24" s="326">
        <f t="shared" si="18"/>
        <v>-12.17005557510015</v>
      </c>
      <c r="K24" s="326">
        <f t="shared" si="15"/>
        <v>-22.966915255160188</v>
      </c>
      <c r="L24" s="169"/>
      <c r="M24" s="327">
        <f t="shared" si="16"/>
        <v>-0.24818469648652208</v>
      </c>
      <c r="N24" s="327">
        <f t="shared" si="19"/>
        <v>-2.8933294127655995E-2</v>
      </c>
      <c r="O24" s="327">
        <f t="shared" si="17"/>
        <v>-4.9484018222367587E-2</v>
      </c>
    </row>
    <row r="25" spans="1:15">
      <c r="A25" s="232" t="s">
        <v>248</v>
      </c>
      <c r="B25" s="325">
        <v>0</v>
      </c>
      <c r="C25" s="325">
        <v>81.422575000000023</v>
      </c>
      <c r="D25" s="325">
        <v>81.422575000000023</v>
      </c>
      <c r="E25" s="326">
        <v>0</v>
      </c>
      <c r="F25" s="326">
        <v>42.292462154000006</v>
      </c>
      <c r="G25" s="326">
        <v>42.292462154000006</v>
      </c>
      <c r="H25" s="169"/>
      <c r="I25" s="326" t="s">
        <v>252</v>
      </c>
      <c r="J25" s="326">
        <f t="shared" si="18"/>
        <v>39.130112846000017</v>
      </c>
      <c r="K25" s="326">
        <f t="shared" si="15"/>
        <v>39.130112846000017</v>
      </c>
      <c r="L25" s="169"/>
      <c r="M25" s="327" t="s">
        <v>252</v>
      </c>
      <c r="N25" s="327">
        <f t="shared" si="19"/>
        <v>0.92522664449081038</v>
      </c>
      <c r="O25" s="327">
        <f t="shared" si="17"/>
        <v>0.92522664449081038</v>
      </c>
    </row>
    <row r="26" spans="1:15" ht="13.5" customHeight="1" thickBot="1">
      <c r="A26" s="115" t="s">
        <v>249</v>
      </c>
      <c r="B26" s="329"/>
      <c r="C26" s="329"/>
      <c r="D26" s="329">
        <v>20729.485895236627</v>
      </c>
      <c r="E26" s="168"/>
      <c r="F26" s="168"/>
      <c r="G26" s="168">
        <v>19092.755911846682</v>
      </c>
      <c r="H26" s="168"/>
      <c r="I26" s="168"/>
      <c r="J26" s="168"/>
      <c r="K26" s="168">
        <f t="shared" si="10"/>
        <v>1636.7299833899451</v>
      </c>
      <c r="L26" s="168"/>
      <c r="M26" s="330"/>
      <c r="N26" s="330"/>
      <c r="O26" s="330">
        <f t="shared" si="11"/>
        <v>8.5725182417190293E-2</v>
      </c>
    </row>
    <row r="27" spans="1:15" ht="15" customHeight="1" thickBot="1">
      <c r="A27" s="331" t="s">
        <v>250</v>
      </c>
      <c r="B27" s="337"/>
      <c r="C27" s="337"/>
      <c r="D27" s="338">
        <v>0.22307883675313947</v>
      </c>
      <c r="E27" s="332"/>
      <c r="F27" s="332"/>
      <c r="G27" s="333">
        <v>0.26224486357261617</v>
      </c>
      <c r="H27" s="328"/>
      <c r="I27" s="332"/>
      <c r="J27" s="332"/>
      <c r="K27" s="238">
        <f t="shared" si="10"/>
        <v>-3.9166026819476701E-2</v>
      </c>
      <c r="L27" s="328"/>
      <c r="M27" s="334"/>
      <c r="N27" s="334"/>
      <c r="O27" s="238">
        <f t="shared" si="11"/>
        <v>-0.14934907126839314</v>
      </c>
    </row>
  </sheetData>
  <mergeCells count="35">
    <mergeCell ref="O17:O18"/>
    <mergeCell ref="G17:G18"/>
    <mergeCell ref="I17:I18"/>
    <mergeCell ref="J17:J18"/>
    <mergeCell ref="K17:K18"/>
    <mergeCell ref="M17:M18"/>
    <mergeCell ref="N17:N18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2:O2"/>
    <mergeCell ref="A3:A4"/>
    <mergeCell ref="B3:B4"/>
    <mergeCell ref="C3:C4"/>
    <mergeCell ref="D3:D4"/>
    <mergeCell ref="E3:E4"/>
    <mergeCell ref="N3:N4"/>
    <mergeCell ref="O3:O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60" customWidth="1"/>
    <col min="2" max="2" width="33.425781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5" t="s">
        <v>261</v>
      </c>
      <c r="C2" s="239"/>
      <c r="D2" s="336" t="str">
        <f>+'Gx Business'!C4</f>
        <v>Sep-21</v>
      </c>
      <c r="E2" s="336" t="str">
        <f>+'Gx Business'!D4</f>
        <v>Sep-20</v>
      </c>
      <c r="F2" s="344" t="s">
        <v>253</v>
      </c>
      <c r="G2" s="345" t="s">
        <v>92</v>
      </c>
      <c r="M2" s="314"/>
    </row>
    <row r="3" spans="1:13" s="315" customFormat="1" ht="18" customHeight="1">
      <c r="B3" s="339" t="s">
        <v>265</v>
      </c>
      <c r="C3" s="108">
        <v>1</v>
      </c>
      <c r="D3" s="346">
        <v>12452.417853196279</v>
      </c>
      <c r="E3" s="347">
        <v>12357.560391482675</v>
      </c>
      <c r="F3" s="223">
        <v>94.857461713603698</v>
      </c>
      <c r="G3" s="108">
        <v>7.6760670155399972E-3</v>
      </c>
      <c r="L3" s="316"/>
    </row>
    <row r="4" spans="1:13">
      <c r="A4" s="317"/>
      <c r="B4" s="232" t="s">
        <v>86</v>
      </c>
      <c r="C4" s="214">
        <v>0.29636669430146284</v>
      </c>
      <c r="D4" s="348">
        <v>3690.4819152122996</v>
      </c>
      <c r="E4" s="213">
        <v>3791.3281312844692</v>
      </c>
      <c r="F4" s="213">
        <v>-100.84621607216968</v>
      </c>
      <c r="G4" s="214">
        <v>-2.6599179121434644E-2</v>
      </c>
    </row>
    <row r="5" spans="1:13">
      <c r="A5" s="317"/>
      <c r="B5" s="232" t="s">
        <v>87</v>
      </c>
      <c r="C5" s="214">
        <v>0.12573274455837696</v>
      </c>
      <c r="D5" s="348">
        <v>1565.6766730701006</v>
      </c>
      <c r="E5" s="213">
        <v>3444.0046118833325</v>
      </c>
      <c r="F5" s="213">
        <v>-1878.3279388132319</v>
      </c>
      <c r="G5" s="214">
        <v>-0.54539065724017133</v>
      </c>
      <c r="H5" s="318"/>
    </row>
    <row r="6" spans="1:13">
      <c r="A6" s="317"/>
      <c r="B6" s="232" t="s">
        <v>31</v>
      </c>
      <c r="C6" s="214">
        <v>4.614338410730668E-2</v>
      </c>
      <c r="D6" s="348">
        <v>574.59670006471913</v>
      </c>
      <c r="E6" s="213">
        <v>1266.0163642247587</v>
      </c>
      <c r="F6" s="213">
        <v>-691.41966416003959</v>
      </c>
      <c r="G6" s="214">
        <v>-0.54613801503539672</v>
      </c>
    </row>
    <row r="7" spans="1:13">
      <c r="A7" s="317"/>
      <c r="B7" s="232" t="s">
        <v>173</v>
      </c>
      <c r="C7" s="214">
        <v>9.5351264181002593E-2</v>
      </c>
      <c r="D7" s="348">
        <v>1187.3537844123516</v>
      </c>
      <c r="E7" s="213">
        <v>697.56394281524433</v>
      </c>
      <c r="F7" s="213">
        <v>489.78984159710728</v>
      </c>
      <c r="G7" s="214">
        <v>0.70214328971821904</v>
      </c>
      <c r="L7" s="319"/>
      <c r="M7" s="317"/>
    </row>
    <row r="8" spans="1:13">
      <c r="A8" s="317"/>
      <c r="B8" s="232" t="s">
        <v>172</v>
      </c>
      <c r="C8" s="214">
        <v>0.43640591285185099</v>
      </c>
      <c r="D8" s="348">
        <v>5434.3087804368088</v>
      </c>
      <c r="E8" s="213">
        <v>3158.6473412748701</v>
      </c>
      <c r="F8" s="213">
        <v>2275.6614391619387</v>
      </c>
      <c r="G8" s="214">
        <v>0.72045442029101381</v>
      </c>
      <c r="L8" s="319"/>
      <c r="M8" s="317"/>
    </row>
    <row r="9" spans="1:13" ht="8.25" customHeight="1"/>
    <row r="10" spans="1:13" ht="8.25" customHeight="1">
      <c r="A10" s="317"/>
      <c r="B10" s="317"/>
      <c r="C10" s="317"/>
      <c r="D10" s="317"/>
      <c r="E10" s="320"/>
      <c r="G10" s="320"/>
      <c r="L10" s="319"/>
    </row>
    <row r="11" spans="1:13" s="315" customFormat="1" ht="18" customHeight="1">
      <c r="B11" s="233" t="s">
        <v>174</v>
      </c>
      <c r="C11" s="212">
        <v>0.99999999999999989</v>
      </c>
      <c r="D11" s="349">
        <v>2034323</v>
      </c>
      <c r="E11" s="211">
        <v>1996446</v>
      </c>
      <c r="F11" s="211">
        <v>37877</v>
      </c>
      <c r="G11" s="212">
        <v>1.8972213623609152E-2</v>
      </c>
      <c r="H11" s="354"/>
      <c r="L11" s="316"/>
    </row>
    <row r="12" spans="1:13">
      <c r="A12" s="317"/>
      <c r="B12" s="232" t="s">
        <v>86</v>
      </c>
      <c r="C12" s="214">
        <v>0.89638616876474386</v>
      </c>
      <c r="D12" s="348">
        <v>1823539</v>
      </c>
      <c r="E12" s="213">
        <v>1790123.7255689425</v>
      </c>
      <c r="F12" s="213">
        <v>33415.274431057507</v>
      </c>
      <c r="G12" s="214">
        <v>1.866646084501079E-2</v>
      </c>
    </row>
    <row r="13" spans="1:13">
      <c r="A13" s="317"/>
      <c r="B13" s="232" t="s">
        <v>87</v>
      </c>
      <c r="C13" s="214">
        <v>7.6478022418268884E-2</v>
      </c>
      <c r="D13" s="348">
        <v>155581</v>
      </c>
      <c r="E13" s="213">
        <v>153080</v>
      </c>
      <c r="F13" s="213">
        <v>2501</v>
      </c>
      <c r="G13" s="214">
        <v>1.6337862555526522E-2</v>
      </c>
      <c r="H13" s="318"/>
    </row>
    <row r="14" spans="1:13">
      <c r="A14" s="317"/>
      <c r="B14" s="232" t="s">
        <v>31</v>
      </c>
      <c r="C14" s="214">
        <v>6.3652625468030395E-3</v>
      </c>
      <c r="D14" s="348">
        <v>12949</v>
      </c>
      <c r="E14" s="213">
        <v>12474.736278447122</v>
      </c>
      <c r="F14" s="213">
        <v>474.26372155287754</v>
      </c>
      <c r="G14" s="214">
        <v>3.8017935687528197E-2</v>
      </c>
    </row>
    <row r="15" spans="1:13">
      <c r="A15" s="317"/>
      <c r="B15" s="232" t="s">
        <v>173</v>
      </c>
      <c r="C15" s="214">
        <v>2.0010588289077005E-2</v>
      </c>
      <c r="D15" s="348">
        <v>40708</v>
      </c>
      <c r="E15" s="213">
        <v>39968.538152610439</v>
      </c>
      <c r="F15" s="213">
        <v>739.46184738956072</v>
      </c>
      <c r="G15" s="214">
        <v>1.8501098152904669E-2</v>
      </c>
      <c r="L15" s="319"/>
      <c r="M15" s="317"/>
    </row>
    <row r="16" spans="1:13">
      <c r="A16" s="317"/>
      <c r="B16" s="232" t="s">
        <v>172</v>
      </c>
      <c r="C16" s="214">
        <v>7.5995798110722835E-4</v>
      </c>
      <c r="D16" s="348">
        <v>1546</v>
      </c>
      <c r="E16" s="213">
        <v>799</v>
      </c>
      <c r="F16" s="213">
        <v>747</v>
      </c>
      <c r="G16" s="214">
        <v>0.93491864831038796</v>
      </c>
      <c r="L16" s="319"/>
      <c r="M16" s="317"/>
    </row>
    <row r="17" spans="1:13" ht="4.5" customHeight="1">
      <c r="A17" s="317"/>
      <c r="B17" s="317"/>
      <c r="C17" s="320"/>
      <c r="D17" s="317"/>
      <c r="E17" s="317"/>
      <c r="F17" s="321"/>
      <c r="G17" s="320"/>
      <c r="L17" s="319"/>
    </row>
    <row r="18" spans="1:13">
      <c r="B18" s="383"/>
      <c r="C18" s="383"/>
      <c r="D18" s="383"/>
      <c r="E18" s="383"/>
      <c r="F18" s="383"/>
      <c r="G18" s="383"/>
    </row>
    <row r="20" spans="1:13" ht="12" thickBot="1"/>
    <row r="21" spans="1:13" s="138" customFormat="1" ht="37.5" customHeight="1" thickBot="1">
      <c r="B21" s="335" t="s">
        <v>262</v>
      </c>
      <c r="C21" s="239"/>
      <c r="D21" s="336" t="str">
        <f>+'Gx Business'!G4</f>
        <v>Q3 2021</v>
      </c>
      <c r="E21" s="336" t="str">
        <f>+'Gx Business'!H4</f>
        <v>Q3 2020</v>
      </c>
      <c r="F21" s="344" t="s">
        <v>175</v>
      </c>
      <c r="G21" s="345" t="s">
        <v>92</v>
      </c>
      <c r="M21" s="314"/>
    </row>
    <row r="22" spans="1:13" s="315" customFormat="1" ht="18" customHeight="1">
      <c r="B22" s="339" t="s">
        <v>265</v>
      </c>
      <c r="C22" s="108">
        <v>1</v>
      </c>
      <c r="D22" s="346">
        <v>4381.2568130972613</v>
      </c>
      <c r="E22" s="347">
        <v>4154.0591188281451</v>
      </c>
      <c r="F22" s="223">
        <v>227.19769426911625</v>
      </c>
      <c r="G22" s="108">
        <v>5.4692937141734385E-2</v>
      </c>
      <c r="H22" s="322"/>
      <c r="L22" s="316"/>
    </row>
    <row r="23" spans="1:13">
      <c r="A23" s="317"/>
      <c r="B23" s="232" t="s">
        <v>86</v>
      </c>
      <c r="C23" s="214">
        <v>0.27192191580872516</v>
      </c>
      <c r="D23" s="348">
        <v>1191.359746267437</v>
      </c>
      <c r="E23" s="213">
        <v>1424.9926195194403</v>
      </c>
      <c r="F23" s="213">
        <v>-233.63287325200326</v>
      </c>
      <c r="G23" s="214">
        <v>-0.16395374267327281</v>
      </c>
    </row>
    <row r="24" spans="1:13">
      <c r="A24" s="317"/>
      <c r="B24" s="232" t="s">
        <v>87</v>
      </c>
      <c r="C24" s="214">
        <v>9.717644094921303E-2</v>
      </c>
      <c r="D24" s="348">
        <v>425.7549439812833</v>
      </c>
      <c r="E24" s="213">
        <v>1041.8139800470262</v>
      </c>
      <c r="F24" s="213">
        <v>-616.05903606574293</v>
      </c>
      <c r="G24" s="214">
        <v>-0.59133304780373053</v>
      </c>
      <c r="H24" s="318"/>
    </row>
    <row r="25" spans="1:13">
      <c r="A25" s="317"/>
      <c r="B25" s="232" t="s">
        <v>31</v>
      </c>
      <c r="C25" s="214">
        <v>4.6197792055290787E-2</v>
      </c>
      <c r="D25" s="348">
        <v>202.4043911922933</v>
      </c>
      <c r="E25" s="213">
        <v>399.36326260375915</v>
      </c>
      <c r="F25" s="213">
        <v>-196.95887141146585</v>
      </c>
      <c r="G25" s="214">
        <v>-0.49318224747899458</v>
      </c>
    </row>
    <row r="26" spans="1:13">
      <c r="A26" s="317"/>
      <c r="B26" s="232" t="s">
        <v>173</v>
      </c>
      <c r="C26" s="214">
        <v>0.15492838934119138</v>
      </c>
      <c r="D26" s="348">
        <v>678.78106134327982</v>
      </c>
      <c r="E26" s="213">
        <v>230.80293797145544</v>
      </c>
      <c r="F26" s="213">
        <v>447.97812337182438</v>
      </c>
      <c r="G26" s="214">
        <v>1.9409550299018641</v>
      </c>
      <c r="L26" s="319"/>
      <c r="M26" s="317"/>
    </row>
    <row r="27" spans="1:13">
      <c r="A27" s="317"/>
      <c r="B27" s="232" t="s">
        <v>172</v>
      </c>
      <c r="C27" s="214">
        <v>0.4297754618455798</v>
      </c>
      <c r="D27" s="348">
        <v>1882.9566703129685</v>
      </c>
      <c r="E27" s="213">
        <v>1057.0863186864631</v>
      </c>
      <c r="F27" s="213">
        <v>825.87035162650545</v>
      </c>
      <c r="G27" s="214">
        <v>0.78127049515949942</v>
      </c>
      <c r="L27" s="319"/>
      <c r="M27" s="317"/>
    </row>
    <row r="28" spans="1:13" ht="8.25" customHeight="1"/>
    <row r="29" spans="1:13" ht="8.25" customHeight="1">
      <c r="A29" s="317"/>
      <c r="B29" s="317"/>
      <c r="C29" s="317"/>
      <c r="D29" s="317"/>
      <c r="E29" s="320"/>
      <c r="G29" s="320"/>
      <c r="L29" s="319"/>
    </row>
    <row r="30" spans="1:13" s="315" customFormat="1" ht="18" customHeight="1">
      <c r="B30" s="233" t="s">
        <v>174</v>
      </c>
      <c r="C30" s="212">
        <v>0.99999999999999989</v>
      </c>
      <c r="D30" s="349">
        <v>2034323</v>
      </c>
      <c r="E30" s="211">
        <v>1996446</v>
      </c>
      <c r="F30" s="211">
        <v>37877</v>
      </c>
      <c r="G30" s="212">
        <v>1.8972213623609152E-2</v>
      </c>
      <c r="L30" s="316"/>
    </row>
    <row r="31" spans="1:13">
      <c r="A31" s="317"/>
      <c r="B31" s="232" t="s">
        <v>86</v>
      </c>
      <c r="C31" s="214">
        <v>0.89638616876474386</v>
      </c>
      <c r="D31" s="348">
        <v>1823539</v>
      </c>
      <c r="E31" s="213">
        <v>1790123.7255689425</v>
      </c>
      <c r="F31" s="213">
        <v>33415.274431057507</v>
      </c>
      <c r="G31" s="214">
        <v>1.866646084501079E-2</v>
      </c>
    </row>
    <row r="32" spans="1:13">
      <c r="A32" s="317"/>
      <c r="B32" s="232" t="s">
        <v>87</v>
      </c>
      <c r="C32" s="214">
        <v>7.6478022418268884E-2</v>
      </c>
      <c r="D32" s="348">
        <v>155581</v>
      </c>
      <c r="E32" s="213">
        <v>153080</v>
      </c>
      <c r="F32" s="213">
        <v>2501</v>
      </c>
      <c r="G32" s="214">
        <v>1.6337862555526522E-2</v>
      </c>
      <c r="H32" s="318"/>
    </row>
    <row r="33" spans="1:13">
      <c r="A33" s="317"/>
      <c r="B33" s="232" t="s">
        <v>31</v>
      </c>
      <c r="C33" s="214">
        <v>6.3652625468030395E-3</v>
      </c>
      <c r="D33" s="348">
        <v>12949</v>
      </c>
      <c r="E33" s="213">
        <v>12474.736278447122</v>
      </c>
      <c r="F33" s="213">
        <v>474.26372155287754</v>
      </c>
      <c r="G33" s="214">
        <v>3.8017935687528197E-2</v>
      </c>
    </row>
    <row r="34" spans="1:13">
      <c r="A34" s="317"/>
      <c r="B34" s="232" t="s">
        <v>173</v>
      </c>
      <c r="C34" s="214">
        <v>2.0010588289077005E-2</v>
      </c>
      <c r="D34" s="348">
        <v>40708</v>
      </c>
      <c r="E34" s="213">
        <v>39968.538152610439</v>
      </c>
      <c r="F34" s="213">
        <v>739.46184738956072</v>
      </c>
      <c r="G34" s="214">
        <v>1.8501098152904669E-2</v>
      </c>
      <c r="L34" s="319"/>
      <c r="M34" s="317"/>
    </row>
    <row r="35" spans="1:13">
      <c r="A35" s="317"/>
      <c r="B35" s="232" t="s">
        <v>172</v>
      </c>
      <c r="C35" s="214">
        <v>7.5995798110722835E-4</v>
      </c>
      <c r="D35" s="348">
        <v>1546</v>
      </c>
      <c r="E35" s="213">
        <v>799</v>
      </c>
      <c r="F35" s="213">
        <v>747</v>
      </c>
      <c r="G35" s="214">
        <v>0.93491864831038796</v>
      </c>
      <c r="L35" s="319"/>
      <c r="M35" s="317"/>
    </row>
    <row r="36" spans="1:13" ht="4.5" customHeight="1">
      <c r="A36" s="317"/>
      <c r="B36" s="317"/>
      <c r="C36" s="320"/>
      <c r="D36" s="317"/>
      <c r="E36" s="317"/>
      <c r="F36" s="321"/>
      <c r="G36" s="320"/>
      <c r="L36" s="319"/>
    </row>
    <row r="37" spans="1:13">
      <c r="B37" s="383"/>
      <c r="C37" s="383"/>
      <c r="D37" s="383"/>
      <c r="E37" s="383"/>
      <c r="F37" s="383"/>
      <c r="G37" s="383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13F33A3-B65C-43B8-B882-3A38C867F0CE}">
  <ds:schemaRefs>
    <ds:schemaRef ds:uri="http://schemas.microsoft.com/office/2006/metadata/properties"/>
    <ds:schemaRef ds:uri="http://schemas.microsoft.com/office/2006/documentManagement/types"/>
    <ds:schemaRef ds:uri="5adbbcee-4de0-4a31-b58c-460ba70589e5"/>
    <ds:schemaRef ds:uri="http://purl.org/dc/elements/1.1/"/>
    <ds:schemaRef ds:uri="http://schemas.openxmlformats.org/package/2006/metadata/core-properties"/>
    <ds:schemaRef ds:uri="9387dcd9-0a78-4df1-8aff-ca3c7383493d"/>
    <ds:schemaRef ds:uri="http://purl.org/dc/dcmitype/"/>
    <ds:schemaRef ds:uri="http://schemas.microsoft.com/office/infopath/2007/PartnerControl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9</vt:i4>
      </vt:variant>
    </vt:vector>
  </HeadingPairs>
  <TitlesOfParts>
    <vt:vector size="27" baseType="lpstr">
      <vt:lpstr>Gx Business</vt:lpstr>
      <vt:lpstr>Dx&amp;Tx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Cash Flow</vt:lpstr>
      <vt:lpstr>Ratios</vt:lpstr>
      <vt:lpstr>Fixed Assets</vt:lpstr>
      <vt:lpstr>Int. Rate</vt:lpstr>
      <vt:lpstr>Gx Physical Data Chile</vt:lpstr>
      <vt:lpstr>Gx by Tech</vt:lpstr>
      <vt:lpstr>Dx&amp;Tx Physical Data Chile</vt:lpstr>
      <vt:lpstr>'Balance Sheet'!Área_de_impresión</vt:lpstr>
      <vt:lpstr>'Cash Flow'!Área_de_impresión</vt:lpstr>
      <vt:lpstr>'Dx&amp;Tx Business'!Área_de_impresión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2021-10-28T00:31:01Z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  <property fmtid="{D5CDD505-2E9C-101B-9397-08002B2CF9AE}" pid="4" name="MSIP_Label_797ad33d-ed35-43c0-b526-22bc83c17deb_Enabled">
    <vt:lpwstr>true</vt:lpwstr>
  </property>
  <property fmtid="{D5CDD505-2E9C-101B-9397-08002B2CF9AE}" pid="5" name="MSIP_Label_797ad33d-ed35-43c0-b526-22bc83c17deb_SetDate">
    <vt:lpwstr>2021-10-28T00:31:01Z</vt:lpwstr>
  </property>
  <property fmtid="{D5CDD505-2E9C-101B-9397-08002B2CF9AE}" pid="6" name="MSIP_Label_797ad33d-ed35-43c0-b526-22bc83c17deb_Method">
    <vt:lpwstr>Standard</vt:lpwstr>
  </property>
  <property fmtid="{D5CDD505-2E9C-101B-9397-08002B2CF9AE}" pid="7" name="MSIP_Label_797ad33d-ed35-43c0-b526-22bc83c17deb_Name">
    <vt:lpwstr>797ad33d-ed35-43c0-b526-22bc83c17deb</vt:lpwstr>
  </property>
  <property fmtid="{D5CDD505-2E9C-101B-9397-08002B2CF9AE}" pid="8" name="MSIP_Label_797ad33d-ed35-43c0-b526-22bc83c17deb_SiteId">
    <vt:lpwstr>d539d4bf-5610-471a-afc2-1c76685cfefa</vt:lpwstr>
  </property>
  <property fmtid="{D5CDD505-2E9C-101B-9397-08002B2CF9AE}" pid="9" name="MSIP_Label_797ad33d-ed35-43c0-b526-22bc83c17deb_ActionId">
    <vt:lpwstr>a60797dc-e34d-4e60-a630-ba8c59bf53a7</vt:lpwstr>
  </property>
  <property fmtid="{D5CDD505-2E9C-101B-9397-08002B2CF9AE}" pid="10" name="MSIP_Label_797ad33d-ed35-43c0-b526-22bc83c17deb_ContentBits">
    <vt:lpwstr>1</vt:lpwstr>
  </property>
</Properties>
</file>